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M:\08プロジェクト\中小企業応援隊\Ｒ７年度　中小企業応援隊事業\03　就労・奨学金返済一体型支援事業\03　ホームページＵＰデータ\HPリンク元データ\"/>
    </mc:Choice>
  </mc:AlternateContent>
  <xr:revisionPtr revIDLastSave="0" documentId="13_ncr:1_{215C3B0D-505E-4135-8256-80AEA90EB394}" xr6:coauthVersionLast="47" xr6:coauthVersionMax="47" xr10:uidLastSave="{00000000-0000-0000-0000-000000000000}"/>
  <bookViews>
    <workbookView xWindow="-120" yWindow="-120" windowWidth="29040" windowHeight="15720" tabRatio="833" xr2:uid="{00000000-000D-0000-FFFF-FFFF00000000}"/>
  </bookViews>
  <sheets>
    <sheet name="（別紙１）計画・実績　" sheetId="7" r:id="rId1"/>
  </sheets>
  <definedNames>
    <definedName name="_xlnm.Print_Area" localSheetId="0">'（別紙１）計画・実績　'!$A$1:$AT$65</definedName>
    <definedName name="_xlnm.Print_Titles" localSheetId="0">'（別紙１）計画・実績　'!$31:$34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53" i="7" l="1"/>
  <c r="AX52" i="7"/>
  <c r="AX45" i="7"/>
  <c r="AX44" i="7"/>
  <c r="AX37" i="7"/>
  <c r="AX36" i="7"/>
  <c r="AX38" i="7" l="1"/>
  <c r="X50" i="7"/>
  <c r="V50" i="7"/>
  <c r="X45" i="7"/>
  <c r="V45" i="7"/>
  <c r="V37" i="7"/>
  <c r="X37" i="7"/>
  <c r="V42" i="7"/>
  <c r="X42" i="7"/>
  <c r="AE59" i="7" l="1"/>
  <c r="AK36" i="7"/>
  <c r="AK38" i="7"/>
  <c r="AK44" i="7"/>
  <c r="AK46" i="7"/>
  <c r="AX46" i="7" l="1"/>
  <c r="AX39" i="7" l="1"/>
  <c r="AX40" i="7" s="1"/>
  <c r="AX47" i="7"/>
  <c r="AX48" i="7" s="1"/>
  <c r="AX49" i="7" l="1"/>
  <c r="AM48" i="7" s="1"/>
  <c r="AM47" i="7"/>
  <c r="AM39" i="7"/>
  <c r="AX41" i="7"/>
  <c r="AM40" i="7" s="1"/>
  <c r="X53" i="7"/>
  <c r="V53" i="7"/>
  <c r="X58" i="7"/>
  <c r="V58" i="7"/>
  <c r="AK49" i="7" l="1"/>
  <c r="AO43" i="7" s="1"/>
  <c r="AK41" i="7"/>
  <c r="AO35" i="7"/>
  <c r="AK54" i="7" l="1"/>
  <c r="AG32" i="7"/>
  <c r="AB32" i="7"/>
  <c r="AU1" i="7"/>
  <c r="AU36" i="7" s="1"/>
  <c r="AK52" i="7" l="1"/>
  <c r="Z59" i="7"/>
  <c r="AU44" i="7"/>
  <c r="AU52" i="7"/>
  <c r="AX54" i="7" l="1"/>
  <c r="AX55" i="7" l="1"/>
  <c r="AX56" i="7" s="1"/>
  <c r="AM55" i="7" s="1"/>
  <c r="AX57" i="7" l="1"/>
  <c r="AK57" i="7" l="1"/>
  <c r="AM56" i="7"/>
  <c r="AO51" i="7"/>
  <c r="AO59" i="7" s="1"/>
</calcChain>
</file>

<file path=xl/sharedStrings.xml><?xml version="1.0" encoding="utf-8"?>
<sst xmlns="http://schemas.openxmlformats.org/spreadsheetml/2006/main" count="180" uniqueCount="88">
  <si>
    <t>１　支給内容</t>
    <rPh sb="2" eb="4">
      <t>シキュウ</t>
    </rPh>
    <rPh sb="4" eb="6">
      <t>ナイヨウ</t>
    </rPh>
    <phoneticPr fontId="1"/>
  </si>
  <si>
    <t>２　支援計画</t>
    <rPh sb="2" eb="4">
      <t>シエン</t>
    </rPh>
    <rPh sb="4" eb="6">
      <t>ケイカク</t>
    </rPh>
    <phoneticPr fontId="1"/>
  </si>
  <si>
    <t>No.</t>
    <phoneticPr fontId="1"/>
  </si>
  <si>
    <t>氏名</t>
    <rPh sb="0" eb="2">
      <t>シメイ</t>
    </rPh>
    <phoneticPr fontId="1"/>
  </si>
  <si>
    <t>補助金額の積算</t>
    <rPh sb="0" eb="3">
      <t>ホジョキン</t>
    </rPh>
    <rPh sb="3" eb="4">
      <t>ガク</t>
    </rPh>
    <rPh sb="5" eb="7">
      <t>セキサン</t>
    </rPh>
    <phoneticPr fontId="1"/>
  </si>
  <si>
    <t>合計</t>
    <rPh sb="0" eb="2">
      <t>ゴウケイ</t>
    </rPh>
    <phoneticPr fontId="1"/>
  </si>
  <si>
    <t>円</t>
    <rPh sb="0" eb="1">
      <t>エン</t>
    </rPh>
    <phoneticPr fontId="1"/>
  </si>
  <si>
    <t>（</t>
    <phoneticPr fontId="1"/>
  </si>
  <si>
    <t>～</t>
    <phoneticPr fontId="1"/>
  </si>
  <si>
    <t>を当該年度とする）</t>
    <phoneticPr fontId="1"/>
  </si>
  <si>
    <t>(</t>
    <phoneticPr fontId="1"/>
  </si>
  <si>
    <t>正社員となった年月日</t>
    <rPh sb="0" eb="3">
      <t>セイシャイン</t>
    </rPh>
    <rPh sb="7" eb="10">
      <t>ネンガッピ</t>
    </rPh>
    <phoneticPr fontId="1"/>
  </si>
  <si>
    <t>奨学金の返済開始日</t>
    <rPh sb="0" eb="3">
      <t>ショウガクキン</t>
    </rPh>
    <rPh sb="4" eb="6">
      <t>ヘンサイ</t>
    </rPh>
    <rPh sb="6" eb="9">
      <t>カイシビ</t>
    </rPh>
    <phoneticPr fontId="1"/>
  </si>
  <si>
    <t>)</t>
    <phoneticPr fontId="1"/>
  </si>
  <si>
    <t>居住地（市町村）</t>
    <rPh sb="0" eb="3">
      <t>キョジュウチ</t>
    </rPh>
    <rPh sb="4" eb="7">
      <t>シチョウソン</t>
    </rPh>
    <phoneticPr fontId="1"/>
  </si>
  <si>
    <t>ｂ （㋺ / 2）</t>
    <phoneticPr fontId="1"/>
  </si>
  <si>
    <r>
      <t>円</t>
    </r>
    <r>
      <rPr>
        <sz val="9"/>
        <rFont val="ＭＳ Ｐ明朝"/>
        <family val="1"/>
        <charset val="128"/>
      </rPr>
      <t>（最大12ヶ月）</t>
    </r>
    <rPh sb="0" eb="1">
      <t>エン</t>
    </rPh>
    <rPh sb="2" eb="4">
      <t>サイダイ</t>
    </rPh>
    <rPh sb="7" eb="8">
      <t>ゲツ</t>
    </rPh>
    <phoneticPr fontId="1"/>
  </si>
  <si>
    <t>締　 　日</t>
    <phoneticPr fontId="1"/>
  </si>
  <si>
    <t>支給額：</t>
    <rPh sb="0" eb="3">
      <t>シキュウガク</t>
    </rPh>
    <phoneticPr fontId="1"/>
  </si>
  <si>
    <t>支給期間：</t>
    <rPh sb="0" eb="2">
      <t>シキュウ</t>
    </rPh>
    <rPh sb="2" eb="4">
      <t>キカン</t>
    </rPh>
    <phoneticPr fontId="1"/>
  </si>
  <si>
    <t>旧姓：</t>
    <rPh sb="0" eb="2">
      <t>キュウセイ</t>
    </rPh>
    <phoneticPr fontId="1"/>
  </si>
  <si>
    <t>a　{（㋑ - １万円）/ 2}</t>
    <rPh sb="10" eb="11">
      <t>エン</t>
    </rPh>
    <phoneticPr fontId="1"/>
  </si>
  <si>
    <t>ヶ月</t>
    <rPh sb="1" eb="2">
      <t>ゲツ</t>
    </rPh>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</si>
  <si>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</si>
  <si>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r>
      <t>（</t>
    </r>
    <r>
      <rPr>
        <sz val="12"/>
        <rFont val="ＭＳ Ｐ明朝"/>
        <family val="1"/>
        <charset val="128"/>
      </rPr>
      <t>abc</t>
    </r>
    <r>
      <rPr>
        <sz val="11"/>
        <rFont val="ＭＳ Ｐ明朝"/>
        <family val="1"/>
        <charset val="128"/>
      </rPr>
      <t>の低い額）</t>
    </r>
    <rPh sb="5" eb="6">
      <t>ヒク</t>
    </rPh>
    <rPh sb="7" eb="8">
      <t>ガク</t>
    </rPh>
    <phoneticPr fontId="1"/>
  </si>
  <si>
    <t>を報告します。</t>
    <rPh sb="1" eb="3">
      <t>ホウコク</t>
    </rPh>
    <phoneticPr fontId="1"/>
  </si>
  <si>
    <t>申請年度の返済額㋑</t>
    <phoneticPr fontId="1"/>
  </si>
  <si>
    <t>〔実施団体名〕</t>
    <phoneticPr fontId="1"/>
  </si>
  <si>
    <t>奨学金名</t>
    <rPh sb="0" eb="3">
      <t>ショウガクキン</t>
    </rPh>
    <rPh sb="3" eb="4">
      <t>メイ</t>
    </rPh>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</si>
  <si>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</si>
  <si>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当初</t>
    <rPh sb="0" eb="2">
      <t>トウショ</t>
    </rPh>
    <phoneticPr fontId="1"/>
  </si>
  <si>
    <t>回目）</t>
    <rPh sb="0" eb="2">
      <t>カイメ</t>
    </rPh>
    <phoneticPr fontId="1"/>
  </si>
  <si>
    <t>変更（</t>
    <phoneticPr fontId="1"/>
  </si>
  <si>
    <t>{</t>
    <phoneticPr fontId="1"/>
  </si>
  <si>
    <t>}</t>
    <phoneticPr fontId="1"/>
  </si>
  <si>
    <t>年度中の追加変更</t>
    <rPh sb="0" eb="2">
      <t>ネンド</t>
    </rPh>
    <rPh sb="2" eb="3">
      <t>チュウ</t>
    </rPh>
    <rPh sb="4" eb="6">
      <t>ツイカ</t>
    </rPh>
    <rPh sb="6" eb="8">
      <t>ヘンコウ</t>
    </rPh>
    <phoneticPr fontId="1"/>
  </si>
  <si>
    <t>ｃ (1月目～36月目:月額7,500円)</t>
    <rPh sb="4" eb="6">
      <t>ツキメ</t>
    </rPh>
    <rPh sb="9" eb="10">
      <t>ツキ</t>
    </rPh>
    <rPh sb="10" eb="11">
      <t>メ</t>
    </rPh>
    <rPh sb="12" eb="13">
      <t>ゲツ</t>
    </rPh>
    <rPh sb="13" eb="14">
      <t>ガク</t>
    </rPh>
    <rPh sb="19" eb="20">
      <t>エン</t>
    </rPh>
    <phoneticPr fontId="1"/>
  </si>
  <si>
    <t>次の</t>
    <rPh sb="0" eb="1">
      <t>ツギ</t>
    </rPh>
    <phoneticPr fontId="1"/>
  </si>
  <si>
    <t>当社に在籍している（いた）こと
下記のとおり規程に基づいて手当等を支払う予定であること</t>
    <rPh sb="36" eb="38">
      <t>ヨテイ</t>
    </rPh>
    <phoneticPr fontId="1"/>
  </si>
  <si>
    <t>当社に在籍している（いた）こと
下記のとおり規程に基づいて手当等を支払ったこと</t>
    <phoneticPr fontId="1"/>
  </si>
  <si>
    <t>注１）　年間支給回数・時期欄は、１２回（給与支給時）、２回（６月、１２月）など記入してください。</t>
    <rPh sb="0" eb="1">
      <t>チュウ</t>
    </rPh>
    <rPh sb="18" eb="19">
      <t>カイ</t>
    </rPh>
    <rPh sb="39" eb="41">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</si>
  <si>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</si>
  <si>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</si>
  <si>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</si>
  <si>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r>
      <t>従業員１人当たりの１回の支給額および支給期間(規程抜粋)　</t>
    </r>
    <r>
      <rPr>
        <sz val="8"/>
        <rFont val="ＭＳ 明朝"/>
        <family val="1"/>
        <charset val="128"/>
      </rPr>
      <t>注４・注５</t>
    </r>
    <rPh sb="18" eb="20">
      <t>シキュウ</t>
    </rPh>
    <rPh sb="20" eb="22">
      <t>キカン</t>
    </rPh>
    <rPh sb="23" eb="25">
      <t>キテイ</t>
    </rPh>
    <rPh sb="29" eb="30">
      <t>チュウ</t>
    </rPh>
    <rPh sb="32" eb="33">
      <t>チュウ</t>
    </rPh>
    <phoneticPr fontId="1"/>
  </si>
  <si>
    <t>事業計画書</t>
    <rPh sb="0" eb="2">
      <t>ジギョウ</t>
    </rPh>
    <rPh sb="2" eb="4">
      <t>ケイカク</t>
    </rPh>
    <rPh sb="4" eb="5">
      <t>ショ</t>
    </rPh>
    <phoneticPr fontId="1"/>
  </si>
  <si>
    <t>　</t>
  </si>
  <si>
    <t>※該当の□に✔を記入してください。</t>
  </si>
  <si>
    <t>当該年度末：</t>
    <rPh sb="0" eb="4">
      <t>トウガイネンド</t>
    </rPh>
    <rPh sb="4" eb="5">
      <t>マツ</t>
    </rPh>
    <phoneticPr fontId="1"/>
  </si>
  <si>
    <t>ヶ月目</t>
    <rPh sb="1" eb="2">
      <t>ゲツ</t>
    </rPh>
    <rPh sb="2" eb="3">
      <t>メ</t>
    </rPh>
    <phoneticPr fontId="1"/>
  </si>
  <si>
    <t>支援対象期間：</t>
    <rPh sb="0" eb="2">
      <t>シエン</t>
    </rPh>
    <rPh sb="2" eb="4">
      <t>タイショウ</t>
    </rPh>
    <rPh sb="4" eb="6">
      <t>キカン</t>
    </rPh>
    <phoneticPr fontId="1"/>
  </si>
  <si>
    <t>当該年度：</t>
    <rPh sb="0" eb="4">
      <t>トウガイネンド</t>
    </rPh>
    <phoneticPr fontId="1"/>
  </si>
  <si>
    <t>当該年度初月：</t>
    <rPh sb="0" eb="4">
      <t>トウガイネンド</t>
    </rPh>
    <rPh sb="4" eb="6">
      <t>ショゲツ</t>
    </rPh>
    <phoneticPr fontId="1"/>
  </si>
  <si>
    <t>ヶ月目</t>
    <rPh sb="1" eb="3">
      <t>ゲツメ</t>
    </rPh>
    <phoneticPr fontId="1"/>
  </si>
  <si>
    <t>1～36月：</t>
    <rPh sb="4" eb="5">
      <t>ツキ</t>
    </rPh>
    <phoneticPr fontId="1"/>
  </si>
  <si>
    <t>37～72月：</t>
    <rPh sb="5" eb="6">
      <t>ツキ</t>
    </rPh>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</si>
  <si>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</si>
  <si>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事業報告書</t>
    <rPh sb="0" eb="2">
      <t>ジギョウ</t>
    </rPh>
    <rPh sb="2" eb="5">
      <t>ホウコクショ</t>
    </rPh>
    <phoneticPr fontId="1"/>
  </si>
  <si>
    <t>（最大72ヶ月目まで）</t>
    <rPh sb="7" eb="8">
      <t>メ</t>
    </rPh>
    <phoneticPr fontId="1"/>
  </si>
  <si>
    <r>
      <t xml:space="preserve">手当等の年間支給額㋺
</t>
    </r>
    <r>
      <rPr>
        <sz val="10"/>
        <color theme="1"/>
        <rFont val="ＭＳ Ｐ明朝"/>
        <family val="1"/>
        <charset val="128"/>
      </rPr>
      <t>※府の支援対象期間のみ</t>
    </r>
    <rPh sb="8" eb="9">
      <t>ガク</t>
    </rPh>
    <rPh sb="12" eb="13">
      <t>フ</t>
    </rPh>
    <rPh sb="14" eb="20">
      <t>シエンタイショウキカン</t>
    </rPh>
    <phoneticPr fontId="1"/>
  </si>
  <si>
    <t>人については、令和8年３月31日現在、</t>
    <rPh sb="0" eb="1">
      <t>ニン</t>
    </rPh>
    <rPh sb="7" eb="9">
      <t>レイワ</t>
    </rPh>
    <rPh sb="10" eb="11">
      <t>ネン</t>
    </rPh>
    <rPh sb="12" eb="13">
      <t>ガツ</t>
    </rPh>
    <rPh sb="15" eb="16">
      <t>ニチ</t>
    </rPh>
    <rPh sb="16" eb="18">
      <t>ゲンザイ</t>
    </rPh>
    <phoneticPr fontId="1"/>
  </si>
  <si>
    <t>支援対象者ID</t>
    <rPh sb="0" eb="5">
      <t>シエンタイショウシャ</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</si>
  <si>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3" eb="114">
      <t>ゾク</t>
    </rPh>
    <rPh sb="116" eb="117">
      <t>ツキ</t>
    </rPh>
    <rPh sb="119" eb="121">
      <t>カゲツ</t>
    </rPh>
    <rPh sb="121" eb="122">
      <t>メ</t>
    </rPh>
    <rPh sb="127" eb="129">
      <t>カゲツ</t>
    </rPh>
    <rPh sb="129" eb="130">
      <t>メ</t>
    </rPh>
    <rPh sb="133" eb="135">
      <t>ゲツガク</t>
    </rPh>
    <rPh sb="140" eb="141">
      <t>エン</t>
    </rPh>
    <rPh sb="144" eb="146">
      <t>カゲツ</t>
    </rPh>
    <rPh sb="146" eb="147">
      <t>メ</t>
    </rPh>
    <rPh sb="151" eb="153">
      <t>カゲツ</t>
    </rPh>
    <rPh sb="153" eb="154">
      <t>メ</t>
    </rPh>
    <rPh sb="157" eb="159">
      <t>ゲツガク</t>
    </rPh>
    <rPh sb="164" eb="165">
      <t>エン</t>
    </rPh>
    <rPh sb="168" eb="170">
      <t>トウガイ</t>
    </rPh>
    <rPh sb="170" eb="172">
      <t>ネンド</t>
    </rPh>
    <rPh sb="173" eb="176">
      <t>セイシャイン</t>
    </rPh>
    <rPh sb="180" eb="181">
      <t>ツキ</t>
    </rPh>
    <rPh sb="182" eb="184">
      <t>ゴウケイ</t>
    </rPh>
    <rPh sb="185" eb="186">
      <t>ガク</t>
    </rPh>
    <rPh sb="194" eb="196">
      <t>シエン</t>
    </rPh>
    <rPh sb="196" eb="199">
      <t>タイショウシャ</t>
    </rPh>
    <rPh sb="200" eb="203">
      <t>セイシャイン</t>
    </rPh>
    <rPh sb="207" eb="208">
      <t>ニチ</t>
    </rPh>
    <rPh sb="209" eb="210">
      <t>ゾク</t>
    </rPh>
    <rPh sb="212" eb="213">
      <t>ツキ</t>
    </rPh>
    <rPh sb="214" eb="216">
      <t>ヘンサイ</t>
    </rPh>
    <rPh sb="216" eb="218">
      <t>ユウヨ</t>
    </rPh>
    <rPh sb="218" eb="220">
      <t>キカン</t>
    </rPh>
    <rPh sb="223" eb="225">
      <t>バアイ</t>
    </rPh>
    <rPh sb="227" eb="229">
      <t>ショカイ</t>
    </rPh>
    <rPh sb="229" eb="231">
      <t>ヘンサイ</t>
    </rPh>
    <rPh sb="231" eb="232">
      <t>ニチ</t>
    </rPh>
    <rPh sb="233" eb="234">
      <t>ゾク</t>
    </rPh>
    <rPh sb="236" eb="237">
      <t>ツキ</t>
    </rPh>
    <rPh sb="239" eb="241">
      <t>カゲツ</t>
    </rPh>
    <rPh sb="241" eb="242">
      <t>メ</t>
    </rPh>
    <rPh sb="245" eb="247">
      <t>サンシュツ</t>
    </rPh>
    <phoneticPr fontId="1"/>
  </si>
  <si>
    <t>事業所名</t>
    <rPh sb="0" eb="3">
      <t>ジギョウショ</t>
    </rPh>
    <rPh sb="3" eb="4">
      <t>メイ</t>
    </rPh>
    <phoneticPr fontId="1"/>
  </si>
  <si>
    <t>1.計画　　　　　　　　　　　　2.実績　</t>
    <rPh sb="2" eb="4">
      <t>ケイカク</t>
    </rPh>
    <rPh sb="18" eb="20">
      <t>ジッセキ</t>
    </rPh>
    <phoneticPr fontId="1"/>
  </si>
  <si>
    <t>登録番号
（ＩＤ）</t>
    <rPh sb="0" eb="4">
      <t>トウロクバンゴウ</t>
    </rPh>
    <phoneticPr fontId="1"/>
  </si>
  <si>
    <t>配属先部署・所在地</t>
    <rPh sb="0" eb="3">
      <t>ハイゾクサキ</t>
    </rPh>
    <rPh sb="3" eb="5">
      <t>ブショ</t>
    </rPh>
    <rPh sb="6" eb="9">
      <t>ショザイチ</t>
    </rPh>
    <phoneticPr fontId="1"/>
  </si>
  <si>
    <r>
      <t xml:space="preserve">支援対象期間
</t>
    </r>
    <r>
      <rPr>
        <sz val="7"/>
        <color theme="1"/>
        <rFont val="ＭＳ Ｐ明朝"/>
        <family val="1"/>
        <charset val="128"/>
      </rPr>
      <t xml:space="preserve">(最長当該年度３月末まで)
</t>
    </r>
    <r>
      <rPr>
        <sz val="8"/>
        <color theme="1"/>
        <rFont val="ＭＳ Ｐ明朝"/>
        <family val="1"/>
        <charset val="128"/>
      </rPr>
      <t>上下のいずれか短い月数（最大12ヶ月）×月額をC欄に記載</t>
    </r>
    <rPh sb="0" eb="4">
      <t>シエンタイショウ</t>
    </rPh>
    <rPh sb="4" eb="6">
      <t>キカン</t>
    </rPh>
    <rPh sb="8" eb="10">
      <t>サイチョウ</t>
    </rPh>
    <rPh sb="10" eb="12">
      <t>トウガイ</t>
    </rPh>
    <rPh sb="12" eb="14">
      <t>ネンド</t>
    </rPh>
    <rPh sb="15" eb="16">
      <t>ガツ</t>
    </rPh>
    <rPh sb="16" eb="17">
      <t>マツ</t>
    </rPh>
    <phoneticPr fontId="1"/>
  </si>
  <si>
    <t>前年度と変更なし</t>
    <rPh sb="0" eb="3">
      <t>ゼンネンド</t>
    </rPh>
    <rPh sb="4" eb="6">
      <t>ヘンコウ</t>
    </rPh>
    <phoneticPr fontId="1"/>
  </si>
  <si>
    <t>補助対象者
登録決定日</t>
    <rPh sb="0" eb="5">
      <t>ホジョタイショウシャ</t>
    </rPh>
    <rPh sb="6" eb="8">
      <t>トウロク</t>
    </rPh>
    <rPh sb="8" eb="11">
      <t>ケッテイビ</t>
    </rPh>
    <phoneticPr fontId="1"/>
  </si>
  <si>
    <t>補助対象者
登録内容変更日</t>
    <rPh sb="0" eb="4">
      <t>ホジョタイショウ</t>
    </rPh>
    <rPh sb="4" eb="5">
      <t>シャ</t>
    </rPh>
    <rPh sb="6" eb="8">
      <t>トウロク</t>
    </rPh>
    <rPh sb="8" eb="10">
      <t>ナイヨウ</t>
    </rPh>
    <rPh sb="10" eb="12">
      <t>ヘンコウ</t>
    </rPh>
    <rPh sb="12" eb="13">
      <t>ビ</t>
    </rPh>
    <phoneticPr fontId="1"/>
  </si>
  <si>
    <t>作成日（更新日）：</t>
    <rPh sb="0" eb="3">
      <t>サクセイビ</t>
    </rPh>
    <rPh sb="4" eb="7">
      <t>コウシンビ</t>
    </rPh>
    <phoneticPr fontId="1"/>
  </si>
  <si>
    <t>支　　給　　 回　　数</t>
    <rPh sb="0" eb="1">
      <t>シ</t>
    </rPh>
    <rPh sb="3" eb="4">
      <t>キュウ</t>
    </rPh>
    <rPh sb="7" eb="8">
      <t>カイ</t>
    </rPh>
    <rPh sb="10" eb="11">
      <t>カズ</t>
    </rPh>
    <phoneticPr fontId="1"/>
  </si>
  <si>
    <t>している</t>
    <phoneticPr fontId="1"/>
  </si>
  <si>
    <t>していない</t>
    <phoneticPr fontId="1"/>
  </si>
  <si>
    <t>注1</t>
    <rPh sb="0" eb="1">
      <t>チュウ</t>
    </rPh>
    <phoneticPr fontId="1"/>
  </si>
  <si>
    <t>注2</t>
    <rPh sb="0" eb="1">
      <t>チュウ</t>
    </rPh>
    <phoneticPr fontId="1"/>
  </si>
  <si>
    <t>注3</t>
    <rPh sb="0" eb="1">
      <t>チュウ</t>
    </rPh>
    <phoneticPr fontId="1"/>
  </si>
  <si>
    <t>支 　　　 払 　　　 日</t>
    <phoneticPr fontId="1"/>
  </si>
  <si>
    <t>休 日 の 取 り 扱 い</t>
    <rPh sb="0" eb="1">
      <t>キュウ</t>
    </rPh>
    <rPh sb="2" eb="3">
      <t>ニチ</t>
    </rPh>
    <rPh sb="6" eb="7">
      <t>ト</t>
    </rPh>
    <rPh sb="10" eb="11">
      <t>アツカ</t>
    </rPh>
    <phoneticPr fontId="1"/>
  </si>
  <si>
    <t>注６）　当該手当を勤怠控除の対象としている場合は、事業報告書を提出の際に併せて算式を報告してください。</t>
    <rPh sb="0" eb="1">
      <t>チュウ</t>
    </rPh>
    <rPh sb="4" eb="6">
      <t>トウガイ</t>
    </rPh>
    <rPh sb="6" eb="8">
      <t>テアテ</t>
    </rPh>
    <rPh sb="9" eb="11">
      <t>キンタイ</t>
    </rPh>
    <rPh sb="11" eb="13">
      <t>コウジョ</t>
    </rPh>
    <rPh sb="14" eb="16">
      <t>タイショウ</t>
    </rPh>
    <rPh sb="21" eb="23">
      <t>バアイ</t>
    </rPh>
    <rPh sb="25" eb="27">
      <t>ジギョウ</t>
    </rPh>
    <rPh sb="27" eb="30">
      <t>ホウコクショ</t>
    </rPh>
    <rPh sb="31" eb="33">
      <t>テイシュツ</t>
    </rPh>
    <rPh sb="34" eb="35">
      <t>サイ</t>
    </rPh>
    <rPh sb="36" eb="37">
      <t>アワ</t>
    </rPh>
    <rPh sb="39" eb="41">
      <t>サンシキ</t>
    </rPh>
    <rPh sb="42" eb="44">
      <t>ホウコク</t>
    </rPh>
    <phoneticPr fontId="1"/>
  </si>
  <si>
    <t xml:space="preserve">  (37月目～72月目:月額5,000円)</t>
    <rPh sb="3" eb="5">
      <t>ツキメ</t>
    </rPh>
    <rPh sb="8" eb="10">
      <t>ツキメ</t>
    </rPh>
    <rPh sb="11" eb="12">
      <t>メ</t>
    </rPh>
    <rPh sb="13" eb="15">
      <t>ゲツガク</t>
    </rPh>
    <rPh sb="18" eb="19">
      <t>エン</t>
    </rPh>
    <phoneticPr fontId="1"/>
  </si>
  <si>
    <r>
      <rPr>
        <sz val="8"/>
        <rFont val="ＭＳ Ｐ明朝"/>
        <family val="1"/>
        <charset val="128"/>
      </rPr>
      <t>注６</t>
    </r>
    <r>
      <rPr>
        <sz val="10"/>
        <rFont val="ＭＳ Ｐ明朝"/>
        <family val="1"/>
        <charset val="128"/>
      </rPr>
      <t xml:space="preserve">
当該手当は勤怠控除の対象と</t>
    </r>
    <rPh sb="0" eb="1">
      <t>チュウ</t>
    </rPh>
    <rPh sb="3" eb="5">
      <t>トウガイ</t>
    </rPh>
    <rPh sb="5" eb="7">
      <t>テアテ</t>
    </rPh>
    <rPh sb="8" eb="12">
      <t>キンタイコウジョ</t>
    </rPh>
    <rPh sb="13" eb="15">
      <t>タイショウ</t>
    </rPh>
    <phoneticPr fontId="1"/>
  </si>
  <si>
    <r>
      <t>手当等の名称・勤怠控除　</t>
    </r>
    <r>
      <rPr>
        <sz val="8"/>
        <rFont val="ＭＳ 明朝"/>
        <family val="1"/>
        <charset val="128"/>
      </rPr>
      <t>注６</t>
    </r>
    <rPh sb="0" eb="2">
      <t>テアテ</t>
    </rPh>
    <rPh sb="2" eb="3">
      <t>トウ</t>
    </rPh>
    <rPh sb="4" eb="6">
      <t>メイショウ</t>
    </rPh>
    <rPh sb="7" eb="9">
      <t>キンタイ</t>
    </rPh>
    <rPh sb="9" eb="11">
      <t>コウジョ</t>
    </rPh>
    <rPh sb="12" eb="13">
      <t>チュウ</t>
    </rPh>
    <phoneticPr fontId="1"/>
  </si>
  <si>
    <t>注２）　給与支給時に当該手当を支給する場合は、給与支給日と併せて当月払い若しくは翌月払いのいずれかを明記してください。（当月25日、翌月25日など）</t>
    <rPh sb="0" eb="1">
      <t>チュウ</t>
    </rPh>
    <rPh sb="4" eb="9">
      <t>キュウヨシキュウジ</t>
    </rPh>
    <rPh sb="10" eb="12">
      <t>トウガイ</t>
    </rPh>
    <rPh sb="12" eb="14">
      <t>テアテ</t>
    </rPh>
    <rPh sb="15" eb="17">
      <t>シキュウ</t>
    </rPh>
    <rPh sb="19" eb="21">
      <t>バアイ</t>
    </rPh>
    <rPh sb="23" eb="25">
      <t>キュウヨ</t>
    </rPh>
    <rPh sb="25" eb="28">
      <t>シキュウビ</t>
    </rPh>
    <rPh sb="29" eb="30">
      <t>アワ</t>
    </rPh>
    <rPh sb="32" eb="34">
      <t>トウゲツ</t>
    </rPh>
    <rPh sb="34" eb="35">
      <t>バラ</t>
    </rPh>
    <rPh sb="36" eb="37">
      <t>モ</t>
    </rPh>
    <rPh sb="40" eb="43">
      <t>ヨクゲツバラ</t>
    </rPh>
    <rPh sb="50" eb="52">
      <t>メイキ</t>
    </rPh>
    <rPh sb="60" eb="62">
      <t>トウゲツ</t>
    </rPh>
    <rPh sb="64" eb="65">
      <t>ニチ</t>
    </rPh>
    <rPh sb="66" eb="68">
      <t>ヨクゲツ</t>
    </rPh>
    <rPh sb="70" eb="71">
      <t>ニチ</t>
    </rPh>
    <phoneticPr fontId="1"/>
  </si>
  <si>
    <r>
      <t>年間支給回数・時期(締日・支払日・休日の取扱い)　</t>
    </r>
    <r>
      <rPr>
        <sz val="8"/>
        <rFont val="ＭＳ 明朝"/>
        <family val="1"/>
        <charset val="128"/>
      </rPr>
      <t>注１・注２・注３</t>
    </r>
    <rPh sb="0" eb="2">
      <t>ネンカン</t>
    </rPh>
    <rPh sb="2" eb="4">
      <t>シキュウ</t>
    </rPh>
    <rPh sb="4" eb="6">
      <t>カイスウ</t>
    </rPh>
    <rPh sb="7" eb="9">
      <t>ジキ</t>
    </rPh>
    <rPh sb="13" eb="16">
      <t>シハライビ</t>
    </rPh>
    <rPh sb="17" eb="19">
      <t>キュウジツ</t>
    </rPh>
    <rPh sb="20" eb="22">
      <t>トリアツカ</t>
    </rPh>
    <rPh sb="31" eb="32">
      <t>チュウ</t>
    </rPh>
    <phoneticPr fontId="1"/>
  </si>
  <si>
    <t>別紙１</t>
    <rPh sb="0" eb="2">
      <t>ベッシ</t>
    </rPh>
    <phoneticPr fontId="1"/>
  </si>
  <si>
    <t>人については、令和７年 　月　日現在、</t>
    <rPh sb="0" eb="1">
      <t>ニン</t>
    </rPh>
    <rPh sb="7" eb="9">
      <t>レイワ</t>
    </rPh>
    <rPh sb="10" eb="11">
      <t>ネン</t>
    </rPh>
    <rPh sb="13" eb="14">
      <t>ガツ</t>
    </rPh>
    <rPh sb="15" eb="16">
      <t>ニチ</t>
    </rPh>
    <rPh sb="16" eb="1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</si>
</sst>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注1&quot;"/>
  </numFmts>
  <fonts count="2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2"/>
      <charset val="128"/>
      <scheme val="minor"/>
    </font>
    <font>
      <sz val="9"/>
      <name val="ＭＳ Ｐ明朝"/>
      <family val="1"/>
      <charset val="128"/>
    </font>
    <font>
      <sz val="11"/>
      <color theme="1"/>
      <name val="ＭＳ Ｐゴシック"/>
      <family val="2"/>
      <charset val="128"/>
      <scheme val="minor"/>
    </font>
    <font>
      <sz val="10"/>
      <name val="ＭＳ Ｐ明朝"/>
      <family val="1"/>
      <charset val="128"/>
    </font>
    <font>
      <b/>
      <sz val="9"/>
      <name val="ＭＳ Ｐゴシック"/>
      <family val="3"/>
      <charset val="128"/>
      <scheme val="major"/>
    </font>
    <font>
      <sz val="14"/>
      <name val="ＭＳ Ｐ明朝"/>
      <family val="1"/>
      <charset val="128"/>
    </font>
    <font>
      <b/>
      <sz val="14"/>
      <name val="ＭＳ Ｐ明朝"/>
      <family val="1"/>
      <charset val="128"/>
    </font>
    <font>
      <sz val="10"/>
      <name val="ＭＳ 明朝"/>
      <family val="1"/>
      <charset val="128"/>
    </font>
    <font>
      <sz val="12"/>
      <name val="ＭＳ Ｐ明朝"/>
      <family val="1"/>
      <charset val="128"/>
    </font>
    <font>
      <sz val="8"/>
      <name val="ＭＳ Ｐ明朝"/>
      <family val="1"/>
      <charset val="128"/>
    </font>
    <font>
      <sz val="10"/>
      <color rgb="FF0070C0"/>
      <name val="ＭＳ Ｐ明朝"/>
      <family val="1"/>
      <charset val="128"/>
    </font>
    <font>
      <b/>
      <sz val="12"/>
      <name val="ＭＳ Ｐ明朝"/>
      <family val="1"/>
      <charset val="128"/>
    </font>
    <font>
      <sz val="36"/>
      <name val="ＭＳ Ｐ明朝"/>
      <family val="1"/>
      <charset val="128"/>
    </font>
    <font>
      <sz val="8"/>
      <name val="ＭＳ 明朝"/>
      <family val="1"/>
      <charset val="128"/>
    </font>
    <font>
      <b/>
      <sz val="11"/>
      <color theme="0"/>
      <name val="ＭＳ Ｐゴシック"/>
      <family val="3"/>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b/>
      <sz val="18"/>
      <name val="ＭＳ Ｐ明朝"/>
      <family val="1"/>
      <charset val="128"/>
    </font>
    <font>
      <b/>
      <sz val="20"/>
      <name val="ＭＳ Ｐゴシック"/>
      <family val="3"/>
      <charset val="128"/>
      <scheme val="minor"/>
    </font>
    <font>
      <sz val="7"/>
      <color theme="1"/>
      <name val="ＭＳ Ｐ明朝"/>
      <family val="1"/>
      <charset val="128"/>
    </font>
    <font>
      <sz val="11"/>
      <color theme="4" tint="-0.249977111117893"/>
      <name val="HGP創英角ｺﾞｼｯｸUB"/>
      <family val="3"/>
      <charset val="128"/>
    </font>
    <font>
      <sz val="14"/>
      <color theme="4" tint="-0.249977111117893"/>
      <name val="HGP創英角ｺﾞｼｯｸUB"/>
      <family val="3"/>
      <charset val="128"/>
    </font>
    <font>
      <b/>
      <sz val="14"/>
      <color theme="4" tint="-0.249977111117893"/>
      <name val="HGP創英角ｺﾞｼｯｸUB"/>
      <family val="3"/>
      <charset val="128"/>
    </font>
    <font>
      <strike/>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E8F5F8"/>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81">
    <xf numFmtId="0" fontId="0" fillId="0" borderId="0" xfId="0">
      <alignment vertical="center"/>
    </xf>
    <xf numFmtId="0" fontId="2" fillId="2" borderId="11" xfId="0" applyFont="1" applyFill="1" applyBorder="1" applyAlignment="1" applyProtection="1">
      <alignment vertical="center" wrapText="1"/>
      <protection locked="0"/>
    </xf>
    <xf numFmtId="0" fontId="2"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2" fillId="2" borderId="11" xfId="0" applyFont="1" applyFill="1" applyBorder="1">
      <alignment vertical="center"/>
    </xf>
    <xf numFmtId="0" fontId="2" fillId="2" borderId="14" xfId="0" applyFont="1" applyFill="1" applyBorder="1">
      <alignment vertical="center"/>
    </xf>
    <xf numFmtId="3" fontId="2" fillId="2" borderId="0" xfId="0" applyNumberFormat="1" applyFont="1" applyFill="1">
      <alignment vertical="center"/>
    </xf>
    <xf numFmtId="0" fontId="2" fillId="2" borderId="0" xfId="0" applyFont="1" applyFill="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pplyAlignment="1">
      <alignment horizontal="left" vertical="center"/>
    </xf>
    <xf numFmtId="0" fontId="6" fillId="2" borderId="6" xfId="0" applyFont="1" applyFill="1" applyBorder="1">
      <alignment vertical="center"/>
    </xf>
    <xf numFmtId="0" fontId="2" fillId="2" borderId="5" xfId="0" applyFont="1" applyFill="1" applyBorder="1">
      <alignment vertical="center"/>
    </xf>
    <xf numFmtId="0" fontId="2" fillId="2" borderId="14" xfId="0" applyFont="1" applyFill="1" applyBorder="1" applyAlignment="1">
      <alignment horizontal="right" vertical="center"/>
    </xf>
    <xf numFmtId="0" fontId="6" fillId="2" borderId="0" xfId="0" applyFont="1" applyFill="1">
      <alignment vertical="center"/>
    </xf>
    <xf numFmtId="0" fontId="7" fillId="2" borderId="0" xfId="0" applyFont="1" applyFill="1" applyAlignment="1">
      <alignment horizontal="left" vertical="top"/>
    </xf>
    <xf numFmtId="0" fontId="6" fillId="2" borderId="11" xfId="0" applyFont="1" applyFill="1" applyBorder="1">
      <alignment vertical="center"/>
    </xf>
    <xf numFmtId="0" fontId="4" fillId="2" borderId="0" xfId="0" applyFont="1" applyFill="1">
      <alignment vertical="center"/>
    </xf>
    <xf numFmtId="0" fontId="2" fillId="2" borderId="11" xfId="0" applyFont="1" applyFill="1" applyBorder="1" applyAlignment="1" applyProtection="1">
      <alignment horizontal="left" vertical="center" wrapText="1"/>
      <protection locked="0"/>
    </xf>
    <xf numFmtId="0" fontId="3" fillId="2" borderId="0" xfId="0" applyFont="1" applyFill="1">
      <alignment vertical="center"/>
    </xf>
    <xf numFmtId="0" fontId="3" fillId="0" borderId="0" xfId="0" applyFont="1">
      <alignment vertical="center"/>
    </xf>
    <xf numFmtId="14" fontId="3" fillId="0" borderId="0" xfId="0" applyNumberFormat="1" applyFont="1">
      <alignment vertical="center"/>
    </xf>
    <xf numFmtId="58" fontId="2" fillId="2" borderId="9" xfId="0" applyNumberFormat="1" applyFont="1" applyFill="1" applyBorder="1" applyAlignment="1">
      <alignment horizontal="right" vertical="center"/>
    </xf>
    <xf numFmtId="0" fontId="2" fillId="2" borderId="0" xfId="0" applyFont="1" applyFill="1" applyAlignment="1">
      <alignment horizontal="center" vertical="center"/>
    </xf>
    <xf numFmtId="58" fontId="2" fillId="2" borderId="9" xfId="0" applyNumberFormat="1" applyFont="1" applyFill="1" applyBorder="1">
      <alignment vertical="center"/>
    </xf>
    <xf numFmtId="0" fontId="2" fillId="2" borderId="7" xfId="0" applyFont="1" applyFill="1" applyBorder="1">
      <alignment vertical="center"/>
    </xf>
    <xf numFmtId="0" fontId="3" fillId="0" borderId="0" xfId="0" applyFont="1" applyAlignment="1">
      <alignment horizontal="right" vertical="center"/>
    </xf>
    <xf numFmtId="0" fontId="4" fillId="3" borderId="11"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4" fillId="3" borderId="14" xfId="0" applyFont="1" applyFill="1" applyBorder="1" applyAlignment="1" applyProtection="1">
      <alignment vertical="center" wrapText="1"/>
      <protection locked="0"/>
    </xf>
    <xf numFmtId="0" fontId="4" fillId="3" borderId="11" xfId="0" applyFont="1" applyFill="1" applyBorder="1" applyProtection="1">
      <alignment vertical="center"/>
      <protection locked="0"/>
    </xf>
    <xf numFmtId="0" fontId="4" fillId="3" borderId="0" xfId="0" applyFont="1" applyFill="1" applyProtection="1">
      <alignment vertical="center"/>
      <protection locked="0"/>
    </xf>
    <xf numFmtId="0" fontId="4" fillId="3" borderId="14" xfId="0" applyFont="1" applyFill="1" applyBorder="1" applyProtection="1">
      <alignment vertical="center"/>
      <protection locked="0"/>
    </xf>
    <xf numFmtId="0" fontId="2" fillId="3" borderId="8" xfId="0" applyFont="1" applyFill="1" applyBorder="1" applyProtection="1">
      <alignment vertical="center"/>
      <protection locked="0"/>
    </xf>
    <xf numFmtId="0" fontId="2" fillId="3" borderId="9" xfId="0" applyFont="1" applyFill="1" applyBorder="1" applyProtection="1">
      <alignment vertical="center"/>
      <protection locked="0"/>
    </xf>
    <xf numFmtId="0" fontId="2" fillId="3" borderId="10" xfId="0" applyFont="1" applyFill="1" applyBorder="1" applyProtection="1">
      <alignment vertical="center"/>
      <protection locked="0"/>
    </xf>
    <xf numFmtId="0" fontId="4" fillId="3" borderId="8"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10" xfId="0" applyFont="1" applyFill="1" applyBorder="1" applyProtection="1">
      <alignment vertical="center"/>
      <protection locked="0"/>
    </xf>
    <xf numFmtId="0" fontId="2" fillId="2" borderId="5" xfId="0" applyFont="1" applyFill="1" applyBorder="1" applyAlignment="1">
      <alignment horizontal="right"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8" fillId="2" borderId="11" xfId="0" applyFont="1" applyFill="1" applyBorder="1">
      <alignment vertical="center"/>
    </xf>
    <xf numFmtId="0" fontId="8" fillId="2" borderId="0" xfId="0" applyFont="1" applyFill="1">
      <alignment vertical="center"/>
    </xf>
    <xf numFmtId="0" fontId="11" fillId="2" borderId="0" xfId="0" applyFont="1" applyFill="1" applyAlignment="1">
      <alignment horizontal="center" vertical="center"/>
    </xf>
    <xf numFmtId="0" fontId="11" fillId="2" borderId="0" xfId="0" applyFont="1" applyFill="1">
      <alignment vertical="center"/>
    </xf>
    <xf numFmtId="0" fontId="14" fillId="2" borderId="0" xfId="0" applyFont="1" applyFill="1" applyAlignment="1">
      <alignment horizontal="center"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8" fillId="2" borderId="8" xfId="0" applyFont="1" applyFill="1" applyBorder="1">
      <alignment vertical="center"/>
    </xf>
    <xf numFmtId="0" fontId="8" fillId="2" borderId="9" xfId="0" applyFont="1" applyFill="1" applyBorder="1">
      <alignment vertical="center"/>
    </xf>
    <xf numFmtId="0" fontId="11" fillId="2" borderId="9" xfId="0" applyFont="1" applyFill="1" applyBorder="1" applyAlignment="1">
      <alignment horizontal="center" vertical="center"/>
    </xf>
    <xf numFmtId="0" fontId="3" fillId="2" borderId="9" xfId="0" applyFont="1" applyFill="1" applyBorder="1">
      <alignment vertical="center"/>
    </xf>
    <xf numFmtId="0" fontId="14"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11" fillId="4" borderId="0" xfId="0" applyFont="1" applyFill="1" applyAlignment="1">
      <alignment horizontal="center" vertical="center"/>
    </xf>
    <xf numFmtId="0" fontId="11" fillId="2" borderId="0" xfId="0" applyFont="1" applyFill="1" applyAlignment="1">
      <alignment vertical="center" wrapText="1"/>
    </xf>
    <xf numFmtId="0" fontId="8" fillId="2" borderId="11" xfId="0" applyFont="1" applyFill="1" applyBorder="1" applyAlignment="1">
      <alignment horizontal="center" vertical="center"/>
    </xf>
    <xf numFmtId="0" fontId="11" fillId="2" borderId="0" xfId="0" applyFont="1" applyFill="1" applyAlignment="1">
      <alignment horizontal="right" vertical="center"/>
    </xf>
    <xf numFmtId="0" fontId="2" fillId="2" borderId="0" xfId="0" applyFont="1" applyFill="1" applyAlignment="1">
      <alignment horizontal="right" vertical="center"/>
    </xf>
    <xf numFmtId="0" fontId="13" fillId="2" borderId="25" xfId="0" applyFont="1" applyFill="1" applyBorder="1">
      <alignment vertical="center"/>
    </xf>
    <xf numFmtId="0" fontId="13" fillId="2" borderId="26" xfId="0" applyFont="1" applyFill="1" applyBorder="1">
      <alignment vertical="center"/>
    </xf>
    <xf numFmtId="0" fontId="9" fillId="2" borderId="0" xfId="0" applyFont="1" applyFill="1" applyAlignment="1">
      <alignment horizontal="center" vertical="center"/>
    </xf>
    <xf numFmtId="0" fontId="4" fillId="2" borderId="30" xfId="0" applyFont="1" applyFill="1" applyBorder="1" applyAlignment="1">
      <alignment vertical="center" wrapText="1"/>
    </xf>
    <xf numFmtId="0" fontId="4" fillId="2" borderId="31" xfId="0" applyFont="1" applyFill="1" applyBorder="1" applyAlignment="1">
      <alignment vertical="center" wrapText="1"/>
    </xf>
    <xf numFmtId="0" fontId="11" fillId="2" borderId="31" xfId="0" applyFont="1" applyFill="1" applyBorder="1" applyAlignment="1">
      <alignment horizontal="right" vertical="center" wrapText="1"/>
    </xf>
    <xf numFmtId="0" fontId="4" fillId="2" borderId="32" xfId="0" applyFont="1" applyFill="1" applyBorder="1" applyAlignment="1">
      <alignment vertical="center" wrapTex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8" fillId="2" borderId="0" xfId="0" applyFont="1" applyFill="1" applyAlignment="1">
      <alignment horizontal="center" vertical="center"/>
    </xf>
    <xf numFmtId="0" fontId="13" fillId="2" borderId="27" xfId="0" applyFont="1" applyFill="1" applyBorder="1" applyAlignment="1">
      <alignment horizontal="right" vertical="center"/>
    </xf>
    <xf numFmtId="0" fontId="13" fillId="2" borderId="26" xfId="0" applyFont="1" applyFill="1" applyBorder="1" applyAlignment="1">
      <alignment horizontal="right" vertical="center"/>
    </xf>
    <xf numFmtId="0" fontId="13" fillId="2" borderId="26" xfId="0" applyFont="1" applyFill="1" applyBorder="1" applyAlignment="1">
      <alignment horizontal="center" vertical="center" shrinkToFit="1"/>
    </xf>
    <xf numFmtId="0" fontId="13" fillId="2" borderId="27" xfId="0" applyFont="1" applyFill="1" applyBorder="1" applyAlignment="1">
      <alignment vertical="center" shrinkToFit="1"/>
    </xf>
    <xf numFmtId="38" fontId="2" fillId="0" borderId="0"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20" fillId="2" borderId="7" xfId="0"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Alignment="1">
      <alignment horizontal="left" vertical="top" wrapText="1"/>
    </xf>
    <xf numFmtId="0" fontId="9" fillId="2" borderId="14" xfId="0" applyFont="1" applyFill="1" applyBorder="1">
      <alignment vertical="center"/>
    </xf>
    <xf numFmtId="0" fontId="11" fillId="2" borderId="11" xfId="0" applyFont="1" applyFill="1" applyBorder="1" applyAlignment="1">
      <alignment horizontal="center" vertical="center"/>
    </xf>
    <xf numFmtId="0" fontId="9" fillId="2" borderId="5" xfId="0" applyFont="1" applyFill="1" applyBorder="1">
      <alignment vertical="center"/>
    </xf>
    <xf numFmtId="0" fontId="9" fillId="2" borderId="7"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11" fillId="2" borderId="5" xfId="0" applyFont="1" applyFill="1" applyBorder="1">
      <alignment vertical="center"/>
    </xf>
    <xf numFmtId="0" fontId="14" fillId="2" borderId="5" xfId="0" applyFont="1" applyFill="1" applyBorder="1" applyAlignment="1">
      <alignment horizontal="center" vertical="center"/>
    </xf>
    <xf numFmtId="0" fontId="11" fillId="2" borderId="9" xfId="0" applyFont="1" applyFill="1" applyBorder="1" applyAlignment="1">
      <alignment vertical="center" wrapText="1"/>
    </xf>
    <xf numFmtId="0" fontId="15" fillId="2" borderId="9" xfId="0" applyFont="1" applyFill="1" applyBorder="1" applyAlignment="1">
      <alignment vertical="center" wrapText="1"/>
    </xf>
    <xf numFmtId="0" fontId="15" fillId="2" borderId="9" xfId="0" applyFont="1" applyFill="1" applyBorder="1">
      <alignment vertical="center"/>
    </xf>
    <xf numFmtId="0" fontId="6" fillId="2" borderId="14" xfId="0" applyFont="1" applyFill="1" applyBorder="1">
      <alignment vertical="center"/>
    </xf>
    <xf numFmtId="0" fontId="4" fillId="2" borderId="11" xfId="0" applyFont="1" applyFill="1" applyBorder="1" applyAlignment="1">
      <alignment vertical="top" wrapText="1"/>
    </xf>
    <xf numFmtId="0" fontId="4" fillId="2" borderId="0" xfId="0" applyFont="1" applyFill="1" applyAlignment="1">
      <alignment vertical="top" wrapText="1"/>
    </xf>
    <xf numFmtId="0" fontId="4" fillId="2" borderId="14" xfId="0" applyFont="1" applyFill="1" applyBorder="1" applyAlignment="1">
      <alignment vertical="top" wrapText="1"/>
    </xf>
    <xf numFmtId="0" fontId="6" fillId="2" borderId="39" xfId="0" applyFont="1" applyFill="1" applyBorder="1">
      <alignment vertical="center"/>
    </xf>
    <xf numFmtId="0" fontId="6" fillId="2" borderId="40" xfId="0" applyFont="1" applyFill="1" applyBorder="1">
      <alignment vertical="center"/>
    </xf>
    <xf numFmtId="0" fontId="6" fillId="2" borderId="41" xfId="0" applyFont="1" applyFill="1" applyBorder="1">
      <alignment vertical="center"/>
    </xf>
    <xf numFmtId="0" fontId="4" fillId="2" borderId="39" xfId="0" applyFont="1" applyFill="1" applyBorder="1" applyAlignment="1">
      <alignment vertical="top" wrapText="1"/>
    </xf>
    <xf numFmtId="0" fontId="4" fillId="2" borderId="40" xfId="0" applyFont="1" applyFill="1" applyBorder="1" applyAlignment="1">
      <alignment vertical="top" wrapText="1"/>
    </xf>
    <xf numFmtId="0" fontId="4" fillId="2" borderId="41" xfId="0" applyFont="1" applyFill="1" applyBorder="1" applyAlignment="1">
      <alignment vertical="top" wrapText="1"/>
    </xf>
    <xf numFmtId="0" fontId="13" fillId="2" borderId="11" xfId="0" applyFont="1" applyFill="1" applyBorder="1">
      <alignment vertical="center"/>
    </xf>
    <xf numFmtId="0" fontId="13" fillId="2" borderId="0" xfId="0" applyFont="1" applyFill="1">
      <alignment vertical="center"/>
    </xf>
    <xf numFmtId="0" fontId="13" fillId="2" borderId="14" xfId="0" applyFont="1" applyFill="1" applyBorder="1" applyAlignment="1">
      <alignment horizontal="right" vertical="center"/>
    </xf>
    <xf numFmtId="0" fontId="13" fillId="2" borderId="0" xfId="0" applyFont="1" applyFill="1" applyAlignment="1">
      <alignment horizontal="right" vertical="center"/>
    </xf>
    <xf numFmtId="0" fontId="13" fillId="2" borderId="0" xfId="0" applyFont="1" applyFill="1" applyAlignment="1">
      <alignment horizontal="center" vertical="center" shrinkToFit="1"/>
    </xf>
    <xf numFmtId="0" fontId="13" fillId="2" borderId="14" xfId="0" applyFont="1" applyFill="1" applyBorder="1" applyAlignment="1">
      <alignment vertical="center" shrinkToFit="1"/>
    </xf>
    <xf numFmtId="0" fontId="2" fillId="3" borderId="0" xfId="0" applyFont="1" applyFill="1">
      <alignment vertical="center"/>
    </xf>
    <xf numFmtId="0" fontId="6" fillId="0" borderId="41" xfId="0" applyFont="1" applyBorder="1" applyProtection="1">
      <alignment vertical="center"/>
      <protection locked="0"/>
    </xf>
    <xf numFmtId="0" fontId="12" fillId="0" borderId="44" xfId="0" applyFont="1" applyBorder="1" applyProtection="1">
      <alignment vertical="center"/>
      <protection locked="0"/>
    </xf>
    <xf numFmtId="0" fontId="12" fillId="0" borderId="14" xfId="0" applyFont="1" applyBorder="1" applyProtection="1">
      <alignment vertical="center"/>
      <protection locked="0"/>
    </xf>
    <xf numFmtId="0" fontId="12" fillId="0" borderId="37" xfId="0" applyFont="1" applyBorder="1" applyProtection="1">
      <alignment vertical="center"/>
      <protection locked="0"/>
    </xf>
    <xf numFmtId="0" fontId="8" fillId="3" borderId="9" xfId="0" applyFont="1" applyFill="1" applyBorder="1" applyAlignment="1">
      <alignment horizontal="right" vertical="center"/>
    </xf>
    <xf numFmtId="0" fontId="8" fillId="3" borderId="8" xfId="0" applyFont="1" applyFill="1" applyBorder="1" applyAlignment="1">
      <alignment horizontal="right" vertical="center"/>
    </xf>
    <xf numFmtId="0" fontId="25" fillId="2" borderId="0" xfId="0" applyFont="1" applyFill="1">
      <alignment vertical="center"/>
    </xf>
    <xf numFmtId="0" fontId="26" fillId="2" borderId="0" xfId="0" applyFont="1" applyFill="1">
      <alignment vertical="center"/>
    </xf>
    <xf numFmtId="0" fontId="27" fillId="2" borderId="0" xfId="0" applyFont="1" applyFill="1">
      <alignment vertical="center"/>
    </xf>
    <xf numFmtId="0" fontId="27" fillId="2" borderId="0" xfId="0" applyFont="1" applyFill="1" applyAlignment="1">
      <alignment horizontal="right" vertical="center"/>
    </xf>
    <xf numFmtId="0" fontId="6" fillId="2" borderId="0" xfId="0" applyFont="1" applyFill="1" applyAlignment="1">
      <alignment horizontal="left" vertical="center"/>
    </xf>
    <xf numFmtId="0" fontId="3" fillId="2" borderId="14" xfId="0" applyFont="1" applyFill="1" applyBorder="1">
      <alignment vertical="center"/>
    </xf>
    <xf numFmtId="0" fontId="9" fillId="2" borderId="0" xfId="0" applyFont="1" applyFill="1">
      <alignment vertical="center"/>
    </xf>
    <xf numFmtId="0" fontId="28" fillId="2" borderId="0" xfId="0" applyFont="1" applyFill="1">
      <alignment vertical="center"/>
    </xf>
    <xf numFmtId="176" fontId="27" fillId="2" borderId="9" xfId="0" applyNumberFormat="1" applyFont="1" applyFill="1" applyBorder="1" applyAlignment="1">
      <alignment horizontal="left" vertical="center"/>
    </xf>
    <xf numFmtId="58" fontId="2" fillId="3" borderId="11" xfId="0" applyNumberFormat="1" applyFont="1" applyFill="1" applyBorder="1" applyAlignment="1" applyProtection="1">
      <alignment horizontal="center" vertical="center"/>
      <protection locked="0"/>
    </xf>
    <xf numFmtId="58" fontId="2" fillId="3" borderId="0" xfId="0" applyNumberFormat="1" applyFont="1" applyFill="1" applyAlignment="1" applyProtection="1">
      <alignment horizontal="center" vertical="center"/>
      <protection locked="0"/>
    </xf>
    <xf numFmtId="58" fontId="2" fillId="3" borderId="14" xfId="0" applyNumberFormat="1" applyFont="1" applyFill="1" applyBorder="1" applyAlignment="1" applyProtection="1">
      <alignment horizontal="center" vertical="center"/>
      <protection locked="0"/>
    </xf>
    <xf numFmtId="0" fontId="21" fillId="2" borderId="11" xfId="0" applyFont="1" applyFill="1" applyBorder="1" applyAlignment="1">
      <alignment horizontal="left" vertical="center" shrinkToFit="1"/>
    </xf>
    <xf numFmtId="0" fontId="21" fillId="2" borderId="0" xfId="0" applyFont="1" applyFill="1" applyAlignment="1">
      <alignment horizontal="left" vertical="center" shrinkToFit="1"/>
    </xf>
    <xf numFmtId="0" fontId="21" fillId="2" borderId="14" xfId="0" applyFont="1" applyFill="1" applyBorder="1" applyAlignment="1">
      <alignment horizontal="left" vertical="center" shrinkToFit="1"/>
    </xf>
    <xf numFmtId="0" fontId="4" fillId="3" borderId="6"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4" xfId="0" applyFont="1" applyFill="1" applyBorder="1" applyAlignment="1">
      <alignment horizontal="center" vertical="center"/>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39"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protection locked="0"/>
    </xf>
    <xf numFmtId="0" fontId="2" fillId="3" borderId="41" xfId="0" applyFont="1" applyFill="1" applyBorder="1" applyAlignment="1" applyProtection="1">
      <alignment horizontal="left" vertical="center" wrapText="1"/>
      <protection locked="0"/>
    </xf>
    <xf numFmtId="0" fontId="2" fillId="3" borderId="48"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11" fillId="2" borderId="0" xfId="0" applyFont="1" applyFill="1" applyAlignment="1">
      <alignment horizontal="center" vertical="center"/>
    </xf>
    <xf numFmtId="3" fontId="2" fillId="3" borderId="0" xfId="0" applyNumberFormat="1" applyFont="1" applyFill="1" applyAlignment="1" applyProtection="1">
      <alignment horizontal="right" vertical="center"/>
      <protection locked="0"/>
    </xf>
    <xf numFmtId="38" fontId="2" fillId="2" borderId="0" xfId="1" applyFont="1" applyFill="1" applyBorder="1" applyAlignment="1">
      <alignment horizontal="right" vertical="center"/>
    </xf>
    <xf numFmtId="3" fontId="2" fillId="0" borderId="0" xfId="0" applyNumberFormat="1" applyFont="1" applyAlignment="1">
      <alignment horizontal="center" vertical="center"/>
    </xf>
    <xf numFmtId="3" fontId="2" fillId="0" borderId="14" xfId="0" applyNumberFormat="1"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17" fillId="0" borderId="0" xfId="0" applyFont="1" applyAlignment="1">
      <alignment horizontal="left" vertical="center" wrapText="1"/>
    </xf>
    <xf numFmtId="0" fontId="9" fillId="2"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9" fillId="2" borderId="0" xfId="0" applyFont="1" applyFill="1" applyAlignment="1">
      <alignment horizontal="distributed" vertical="center"/>
    </xf>
    <xf numFmtId="0" fontId="8" fillId="3" borderId="15" xfId="0" applyFont="1" applyFill="1" applyBorder="1" applyAlignment="1">
      <alignment horizontal="center" vertical="center"/>
    </xf>
    <xf numFmtId="0" fontId="15" fillId="2" borderId="0" xfId="0" applyFont="1" applyFill="1" applyAlignment="1">
      <alignment horizontal="center" vertical="center" wrapText="1"/>
    </xf>
    <xf numFmtId="0" fontId="11" fillId="2" borderId="0" xfId="0" applyFont="1" applyFill="1" applyAlignment="1">
      <alignment horizontal="left" vertical="center" wrapText="1"/>
    </xf>
    <xf numFmtId="0" fontId="15" fillId="2" borderId="0" xfId="0" applyFont="1" applyFill="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0" xfId="0" applyFont="1" applyFill="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Alignment="1">
      <alignment horizontal="center" wrapText="1"/>
    </xf>
    <xf numFmtId="0" fontId="2" fillId="2" borderId="14" xfId="0" applyFont="1" applyFill="1" applyBorder="1" applyAlignment="1">
      <alignment horizont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0" fillId="2" borderId="12" xfId="0" applyFont="1" applyFill="1" applyBorder="1" applyAlignment="1">
      <alignment horizontal="center" vertical="center"/>
    </xf>
    <xf numFmtId="0" fontId="6" fillId="2" borderId="11" xfId="0" applyFont="1" applyFill="1" applyBorder="1" applyAlignment="1" applyProtection="1">
      <alignment horizontal="distributed" vertical="center" wrapText="1"/>
      <protection locked="0"/>
    </xf>
    <xf numFmtId="0" fontId="6" fillId="2" borderId="0" xfId="0" applyFont="1" applyFill="1" applyAlignment="1" applyProtection="1">
      <alignment horizontal="distributed" vertical="center" wrapText="1"/>
      <protection locked="0"/>
    </xf>
    <xf numFmtId="0" fontId="6" fillId="2" borderId="25" xfId="0" applyFont="1" applyFill="1" applyBorder="1" applyAlignment="1" applyProtection="1">
      <alignment horizontal="distributed" vertical="center" wrapText="1"/>
      <protection locked="0"/>
    </xf>
    <xf numFmtId="0" fontId="6" fillId="2" borderId="26" xfId="0" applyFont="1" applyFill="1" applyBorder="1" applyAlignment="1" applyProtection="1">
      <alignment horizontal="distributed" vertical="center" wrapText="1"/>
      <protection locked="0"/>
    </xf>
    <xf numFmtId="0" fontId="6" fillId="2" borderId="38" xfId="0" applyFont="1" applyFill="1" applyBorder="1" applyAlignment="1" applyProtection="1">
      <alignment horizontal="distributed" vertical="center"/>
      <protection locked="0"/>
    </xf>
    <xf numFmtId="0" fontId="6" fillId="2" borderId="39" xfId="0" applyFont="1" applyFill="1" applyBorder="1" applyAlignment="1" applyProtection="1">
      <alignment horizontal="distributed" vertical="center"/>
      <protection locked="0"/>
    </xf>
    <xf numFmtId="0" fontId="8" fillId="4" borderId="0" xfId="0" applyFont="1" applyFill="1" applyAlignment="1">
      <alignment horizontal="center" vertical="center"/>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38" fontId="2" fillId="2" borderId="6"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0" fontId="12" fillId="2" borderId="15" xfId="0" applyFont="1" applyFill="1" applyBorder="1" applyAlignment="1">
      <alignment horizontal="center" vertical="top" wrapText="1"/>
    </xf>
    <xf numFmtId="0" fontId="4" fillId="3" borderId="11" xfId="0" applyFont="1" applyFill="1" applyBorder="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4" fillId="3" borderId="0" xfId="0" quotePrefix="1" applyFont="1" applyFill="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2" borderId="0" xfId="0" applyFont="1" applyFill="1" applyAlignment="1">
      <alignment horizontal="left" vertical="top"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3" fontId="2" fillId="2" borderId="6" xfId="0" applyNumberFormat="1" applyFont="1" applyFill="1" applyBorder="1" applyAlignment="1">
      <alignment horizontal="right" vertical="center" shrinkToFit="1"/>
    </xf>
    <xf numFmtId="3" fontId="2" fillId="2" borderId="5" xfId="0" applyNumberFormat="1" applyFont="1" applyFill="1" applyBorder="1" applyAlignment="1">
      <alignment horizontal="right" vertical="center" shrinkToFit="1"/>
    </xf>
    <xf numFmtId="3" fontId="2" fillId="2" borderId="8" xfId="0" applyNumberFormat="1" applyFont="1" applyFill="1" applyBorder="1" applyAlignment="1">
      <alignment horizontal="right" vertical="center" shrinkToFit="1"/>
    </xf>
    <xf numFmtId="3" fontId="2" fillId="2" borderId="9" xfId="0" applyNumberFormat="1" applyFont="1" applyFill="1" applyBorder="1" applyAlignment="1">
      <alignment horizontal="right"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1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2" fillId="2" borderId="14" xfId="0" applyFont="1" applyFill="1" applyBorder="1" applyAlignment="1">
      <alignment horizontal="left" vertical="center"/>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8" fillId="2" borderId="0" xfId="0" applyFont="1" applyFill="1" applyAlignment="1">
      <alignment horizontal="center" vertical="center" wrapText="1"/>
    </xf>
    <xf numFmtId="0" fontId="18" fillId="2" borderId="1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6" fillId="2" borderId="8" xfId="0" applyFont="1" applyFill="1" applyBorder="1" applyAlignment="1" applyProtection="1">
      <alignment horizontal="distributed" vertical="center" wrapText="1"/>
      <protection locked="0"/>
    </xf>
    <xf numFmtId="0" fontId="6" fillId="2" borderId="9" xfId="0" applyFont="1" applyFill="1" applyBorder="1" applyAlignment="1" applyProtection="1">
      <alignment horizontal="distributed" vertical="center" wrapText="1"/>
      <protection locked="0"/>
    </xf>
    <xf numFmtId="0" fontId="2" fillId="0" borderId="12" xfId="0" applyFont="1" applyBorder="1" applyAlignment="1">
      <alignment horizontal="center" vertical="center" wrapText="1"/>
    </xf>
    <xf numFmtId="0" fontId="2" fillId="0" borderId="15" xfId="0" applyFont="1" applyBorder="1" applyAlignment="1">
      <alignment horizontal="center" vertical="center"/>
    </xf>
    <xf numFmtId="177" fontId="6" fillId="2" borderId="42" xfId="0" applyNumberFormat="1" applyFont="1" applyFill="1" applyBorder="1" applyAlignment="1" applyProtection="1">
      <alignment horizontal="distributed" vertical="center"/>
      <protection locked="0"/>
    </xf>
    <xf numFmtId="177" fontId="6" fillId="2" borderId="43" xfId="0" applyNumberFormat="1" applyFont="1" applyFill="1" applyBorder="1" applyAlignment="1" applyProtection="1">
      <alignment horizontal="distributed" vertical="center"/>
      <protection locked="0"/>
    </xf>
    <xf numFmtId="0" fontId="6" fillId="2" borderId="11" xfId="0" applyFont="1" applyFill="1" applyBorder="1" applyAlignment="1" applyProtection="1">
      <alignment horizontal="left" wrapText="1"/>
      <protection locked="0"/>
    </xf>
    <xf numFmtId="0" fontId="6" fillId="2" borderId="0" xfId="0" applyFont="1" applyFill="1" applyAlignment="1" applyProtection="1">
      <alignment horizontal="left"/>
      <protection locked="0"/>
    </xf>
    <xf numFmtId="0" fontId="6" fillId="2" borderId="14" xfId="0" applyFont="1" applyFill="1" applyBorder="1" applyAlignment="1" applyProtection="1">
      <alignment horizontal="left"/>
      <protection locked="0"/>
    </xf>
    <xf numFmtId="0" fontId="6" fillId="3" borderId="6"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3" borderId="42" xfId="0" applyFont="1" applyFill="1" applyBorder="1" applyAlignment="1" applyProtection="1">
      <alignment horizontal="left" vertical="center"/>
      <protection locked="0"/>
    </xf>
    <xf numFmtId="0" fontId="6" fillId="3" borderId="43" xfId="0" applyFont="1" applyFill="1" applyBorder="1" applyAlignment="1" applyProtection="1">
      <alignment horizontal="left" vertical="center"/>
      <protection locked="0"/>
    </xf>
    <xf numFmtId="0" fontId="6" fillId="3" borderId="44" xfId="0" applyFont="1" applyFill="1" applyBorder="1" applyAlignment="1" applyProtection="1">
      <alignment horizontal="left" vertical="center"/>
      <protection locked="0"/>
    </xf>
    <xf numFmtId="0" fontId="6" fillId="3" borderId="45" xfId="0" applyFont="1" applyFill="1" applyBorder="1" applyAlignment="1" applyProtection="1">
      <alignment horizontal="left" vertical="center"/>
      <protection locked="0"/>
    </xf>
    <xf numFmtId="0" fontId="6" fillId="3" borderId="46" xfId="0" applyFont="1" applyFill="1" applyBorder="1" applyAlignment="1" applyProtection="1">
      <alignment horizontal="left" vertical="center"/>
      <protection locked="0"/>
    </xf>
    <xf numFmtId="0" fontId="6" fillId="3" borderId="47" xfId="0" applyFont="1" applyFill="1" applyBorder="1" applyAlignment="1" applyProtection="1">
      <alignment horizontal="left" vertical="center"/>
      <protection locked="0"/>
    </xf>
    <xf numFmtId="0" fontId="6" fillId="3" borderId="45" xfId="0" applyFont="1" applyFill="1" applyBorder="1" applyAlignment="1" applyProtection="1">
      <alignment horizontal="left" vertical="center" wrapText="1" shrinkToFit="1"/>
      <protection locked="0"/>
    </xf>
    <xf numFmtId="0" fontId="6" fillId="3" borderId="46" xfId="0" applyFont="1" applyFill="1" applyBorder="1" applyAlignment="1" applyProtection="1">
      <alignment horizontal="left" vertical="center" wrapText="1" shrinkToFit="1"/>
      <protection locked="0"/>
    </xf>
    <xf numFmtId="0" fontId="6" fillId="3" borderId="47" xfId="0" applyFont="1" applyFill="1" applyBorder="1" applyAlignment="1" applyProtection="1">
      <alignment horizontal="left" vertical="center" wrapText="1" shrinkToFit="1"/>
      <protection locked="0"/>
    </xf>
    <xf numFmtId="0" fontId="6" fillId="3" borderId="35"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6" fillId="2" borderId="45" xfId="0" applyFont="1" applyFill="1" applyBorder="1" applyAlignment="1" applyProtection="1">
      <alignment horizontal="distributed" vertical="center"/>
      <protection locked="0"/>
    </xf>
    <xf numFmtId="0" fontId="6" fillId="2" borderId="46" xfId="0" applyFont="1" applyFill="1" applyBorder="1" applyAlignment="1" applyProtection="1">
      <alignment horizontal="distributed" vertical="center"/>
      <protection locked="0"/>
    </xf>
    <xf numFmtId="0" fontId="6" fillId="2" borderId="35" xfId="0" applyFont="1" applyFill="1" applyBorder="1" applyAlignment="1" applyProtection="1">
      <alignment horizontal="distributed" vertical="center"/>
      <protection locked="0"/>
    </xf>
    <xf numFmtId="0" fontId="6" fillId="2" borderId="36" xfId="0" applyFont="1" applyFill="1" applyBorder="1" applyAlignment="1" applyProtection="1">
      <alignment horizontal="distributed" vertical="center"/>
      <protection locked="0"/>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1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10" xfId="0" applyFont="1" applyFill="1" applyBorder="1" applyAlignment="1">
      <alignment horizontal="center" vertical="center"/>
    </xf>
    <xf numFmtId="176" fontId="9" fillId="3" borderId="6" xfId="0" applyNumberFormat="1" applyFont="1" applyFill="1" applyBorder="1" applyAlignment="1">
      <alignment horizontal="center" vertical="center" shrinkToFit="1"/>
    </xf>
    <xf numFmtId="176" fontId="9" fillId="3" borderId="5" xfId="0" applyNumberFormat="1" applyFont="1" applyFill="1" applyBorder="1" applyAlignment="1">
      <alignment horizontal="center" vertical="center" shrinkToFit="1"/>
    </xf>
    <xf numFmtId="176" fontId="9" fillId="3" borderId="7" xfId="0" applyNumberFormat="1" applyFont="1" applyFill="1" applyBorder="1" applyAlignment="1">
      <alignment horizontal="center" vertical="center" shrinkToFit="1"/>
    </xf>
    <xf numFmtId="176" fontId="9" fillId="3" borderId="11" xfId="0" applyNumberFormat="1" applyFont="1" applyFill="1" applyBorder="1" applyAlignment="1">
      <alignment horizontal="center" vertical="center" shrinkToFit="1"/>
    </xf>
    <xf numFmtId="176" fontId="9" fillId="3" borderId="0" xfId="0" applyNumberFormat="1" applyFont="1" applyFill="1" applyAlignment="1">
      <alignment horizontal="center" vertical="center" shrinkToFit="1"/>
    </xf>
    <xf numFmtId="176" fontId="9" fillId="3" borderId="14" xfId="0" applyNumberFormat="1" applyFont="1" applyFill="1" applyBorder="1" applyAlignment="1">
      <alignment horizontal="center" vertical="center" shrinkToFit="1"/>
    </xf>
    <xf numFmtId="176" fontId="9" fillId="3" borderId="8" xfId="0" applyNumberFormat="1" applyFont="1" applyFill="1" applyBorder="1" applyAlignment="1">
      <alignment horizontal="center" vertical="center" shrinkToFit="1"/>
    </xf>
    <xf numFmtId="176" fontId="9" fillId="3" borderId="9" xfId="0" applyNumberFormat="1" applyFont="1" applyFill="1" applyBorder="1" applyAlignment="1">
      <alignment horizontal="center" vertical="center" shrinkToFit="1"/>
    </xf>
    <xf numFmtId="176" fontId="9" fillId="3" borderId="10" xfId="0" applyNumberFormat="1" applyFont="1" applyFill="1" applyBorder="1" applyAlignment="1">
      <alignment horizontal="center" vertical="center" shrinkToFit="1"/>
    </xf>
    <xf numFmtId="0" fontId="22" fillId="3" borderId="6"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0" xfId="0" applyFont="1" applyFill="1" applyAlignment="1">
      <alignment horizontal="center" vertical="center"/>
    </xf>
    <xf numFmtId="0" fontId="22" fillId="3" borderId="14"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176" fontId="9" fillId="3" borderId="6" xfId="0" applyNumberFormat="1" applyFont="1" applyFill="1" applyBorder="1" applyAlignment="1">
      <alignment horizontal="center" vertical="center"/>
    </xf>
    <xf numFmtId="176" fontId="9" fillId="3" borderId="5" xfId="0" applyNumberFormat="1" applyFont="1" applyFill="1" applyBorder="1" applyAlignment="1">
      <alignment horizontal="center" vertical="center"/>
    </xf>
    <xf numFmtId="176" fontId="9" fillId="3" borderId="7" xfId="0" applyNumberFormat="1" applyFont="1" applyFill="1" applyBorder="1" applyAlignment="1">
      <alignment horizontal="center" vertical="center"/>
    </xf>
    <xf numFmtId="176" fontId="9" fillId="3" borderId="11" xfId="0" applyNumberFormat="1" applyFont="1" applyFill="1" applyBorder="1" applyAlignment="1">
      <alignment horizontal="center" vertical="center"/>
    </xf>
    <xf numFmtId="176" fontId="9" fillId="3" borderId="0" xfId="0" applyNumberFormat="1" applyFont="1" applyFill="1" applyAlignment="1">
      <alignment horizontal="center" vertical="center"/>
    </xf>
    <xf numFmtId="176" fontId="9" fillId="3" borderId="14" xfId="0" applyNumberFormat="1" applyFont="1" applyFill="1" applyBorder="1" applyAlignment="1">
      <alignment horizontal="center" vertical="center"/>
    </xf>
    <xf numFmtId="176" fontId="9" fillId="3" borderId="8" xfId="0" applyNumberFormat="1" applyFont="1" applyFill="1" applyBorder="1" applyAlignment="1">
      <alignment horizontal="center" vertical="center"/>
    </xf>
    <xf numFmtId="176" fontId="9" fillId="3" borderId="9" xfId="0" applyNumberFormat="1" applyFont="1" applyFill="1" applyBorder="1" applyAlignment="1">
      <alignment horizontal="center" vertical="center"/>
    </xf>
    <xf numFmtId="176" fontId="9" fillId="3" borderId="10" xfId="0" applyNumberFormat="1" applyFont="1" applyFill="1" applyBorder="1" applyAlignment="1">
      <alignment horizontal="center" vertical="center"/>
    </xf>
    <xf numFmtId="0" fontId="8"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8F5F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28574</xdr:colOff>
      <xdr:row>52</xdr:row>
      <xdr:rowOff>47625</xdr:rowOff>
    </xdr:from>
    <xdr:to>
      <xdr:col>9</xdr:col>
      <xdr:colOff>529167</xdr:colOff>
      <xdr:row>53</xdr:row>
      <xdr:rowOff>133350</xdr:rowOff>
    </xdr:to>
    <xdr:sp macro="" textlink="">
      <xdr:nvSpPr>
        <xdr:cNvPr id="11" name="大かっこ 10">
          <a:extLst>
            <a:ext uri="{FF2B5EF4-FFF2-40B4-BE49-F238E27FC236}">
              <a16:creationId xmlns:a16="http://schemas.microsoft.com/office/drawing/2014/main" id="{E6101D33-F6A8-4D58-98E6-4AA09D8BC229}"/>
            </a:ext>
          </a:extLst>
        </xdr:cNvPr>
        <xdr:cNvSpPr/>
      </xdr:nvSpPr>
      <xdr:spPr>
        <a:xfrm>
          <a:off x="1743074" y="11138958"/>
          <a:ext cx="1241426" cy="286809"/>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31750</xdr:colOff>
      <xdr:row>44</xdr:row>
      <xdr:rowOff>47625</xdr:rowOff>
    </xdr:from>
    <xdr:to>
      <xdr:col>9</xdr:col>
      <xdr:colOff>529167</xdr:colOff>
      <xdr:row>45</xdr:row>
      <xdr:rowOff>133350</xdr:rowOff>
    </xdr:to>
    <xdr:sp macro="" textlink="">
      <xdr:nvSpPr>
        <xdr:cNvPr id="14" name="大かっこ 13">
          <a:extLst>
            <a:ext uri="{FF2B5EF4-FFF2-40B4-BE49-F238E27FC236}">
              <a16:creationId xmlns:a16="http://schemas.microsoft.com/office/drawing/2014/main" id="{A8D591CB-6F60-4087-94B6-4B82E48F7807}"/>
            </a:ext>
          </a:extLst>
        </xdr:cNvPr>
        <xdr:cNvSpPr/>
      </xdr:nvSpPr>
      <xdr:spPr>
        <a:xfrm>
          <a:off x="1746250" y="9530292"/>
          <a:ext cx="1238250" cy="286808"/>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36</xdr:row>
      <xdr:rowOff>47625</xdr:rowOff>
    </xdr:from>
    <xdr:to>
      <xdr:col>9</xdr:col>
      <xdr:colOff>529168</xdr:colOff>
      <xdr:row>37</xdr:row>
      <xdr:rowOff>133350</xdr:rowOff>
    </xdr:to>
    <xdr:sp macro="" textlink="">
      <xdr:nvSpPr>
        <xdr:cNvPr id="15" name="大かっこ 14">
          <a:extLst>
            <a:ext uri="{FF2B5EF4-FFF2-40B4-BE49-F238E27FC236}">
              <a16:creationId xmlns:a16="http://schemas.microsoft.com/office/drawing/2014/main" id="{5E8E29B4-F886-4772-92A7-34E9177B345D}"/>
            </a:ext>
          </a:extLst>
        </xdr:cNvPr>
        <xdr:cNvSpPr/>
      </xdr:nvSpPr>
      <xdr:spPr>
        <a:xfrm>
          <a:off x="1743075" y="7921625"/>
          <a:ext cx="1241426" cy="286808"/>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2C06-7FEA-4526-9C71-98CB58FD0005}">
  <sheetPr>
    <tabColor theme="5" tint="0.79998168889431442"/>
    <pageSetUpPr fitToPage="1"/>
  </sheetPr>
  <dimension ref="A1:BB65"/>
  <sheetViews>
    <sheetView tabSelected="1" view="pageBreakPreview" zoomScale="90" zoomScaleNormal="90" zoomScaleSheetLayoutView="90" workbookViewId="0">
      <selection activeCell="AE7" sqref="AE7:AE8"/>
    </sheetView>
  </sheetViews>
  <sheetFormatPr defaultColWidth="8.875" defaultRowHeight="13.5" x14ac:dyDescent="0.15"/>
  <cols>
    <col min="1" max="6" width="3.75" style="22" customWidth="1"/>
    <col min="7" max="7" width="4.375" style="22" customWidth="1"/>
    <col min="8" max="8" width="3.25" style="22" customWidth="1"/>
    <col min="9" max="9" width="2.125" style="22" customWidth="1"/>
    <col min="10" max="10" width="7.25" style="22" customWidth="1"/>
    <col min="11" max="11" width="3.25" style="22" customWidth="1"/>
    <col min="12" max="12" width="11.25" style="22" customWidth="1"/>
    <col min="13" max="13" width="2.875" style="22" customWidth="1"/>
    <col min="14" max="14" width="5" style="22" customWidth="1"/>
    <col min="15" max="15" width="5.125" style="22" customWidth="1"/>
    <col min="16" max="16" width="2.75" style="22" customWidth="1"/>
    <col min="17" max="17" width="3.75" style="22" customWidth="1"/>
    <col min="18" max="18" width="8.875" style="22" customWidth="1"/>
    <col min="19" max="20" width="3.75" style="22" customWidth="1"/>
    <col min="21" max="21" width="6.75" style="22" customWidth="1"/>
    <col min="22" max="22" width="4" style="22" customWidth="1"/>
    <col min="23" max="23" width="3.75" style="22" customWidth="1"/>
    <col min="24" max="24" width="6.375" style="22" customWidth="1"/>
    <col min="25" max="25" width="2.125" style="22" customWidth="1"/>
    <col min="26" max="26" width="3.625" style="22" customWidth="1"/>
    <col min="27" max="27" width="6.375" style="22" customWidth="1"/>
    <col min="28" max="28" width="6.5" style="22" customWidth="1"/>
    <col min="29" max="29" width="4.625" style="22" customWidth="1"/>
    <col min="30" max="30" width="7.25" style="22" customWidth="1"/>
    <col min="31" max="31" width="4.125" style="22" customWidth="1"/>
    <col min="32" max="32" width="3.75" style="22" customWidth="1"/>
    <col min="33" max="33" width="3.5" style="22" customWidth="1"/>
    <col min="34" max="34" width="3.75" style="22" customWidth="1"/>
    <col min="35" max="35" width="9.125" style="22" customWidth="1"/>
    <col min="36" max="36" width="10.875" style="22" customWidth="1"/>
    <col min="37" max="37" width="7.875" style="22" bestFit="1" customWidth="1"/>
    <col min="38" max="38" width="6.875" style="22" customWidth="1"/>
    <col min="39" max="39" width="6.125" style="22" customWidth="1"/>
    <col min="40" max="40" width="7.5" style="22" customWidth="1"/>
    <col min="41" max="42" width="3.75" style="22" customWidth="1"/>
    <col min="43" max="43" width="6.5" style="22" customWidth="1"/>
    <col min="44" max="44" width="7.5" style="22" customWidth="1"/>
    <col min="45" max="45" width="10.625" style="22" customWidth="1"/>
    <col min="46" max="46" width="5.875" style="22" customWidth="1"/>
    <col min="47" max="47" width="5.5" style="22" hidden="1" customWidth="1"/>
    <col min="48" max="48" width="9.75" style="22" customWidth="1"/>
    <col min="49" max="50" width="9.125" style="22" customWidth="1"/>
    <col min="51" max="16384" width="8.875" style="22"/>
  </cols>
  <sheetData>
    <row r="1" spans="1:48" ht="9"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21"/>
      <c r="AU1" s="23">
        <f>EDATE(M30,1)</f>
        <v>46142</v>
      </c>
    </row>
    <row r="2" spans="1:48" ht="17.25" x14ac:dyDescent="0.15">
      <c r="A2" s="8"/>
      <c r="B2" s="127" t="s">
        <v>86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121"/>
      <c r="AN2" s="122"/>
      <c r="AO2" s="123"/>
      <c r="AP2" s="124" t="s">
        <v>71</v>
      </c>
      <c r="AQ2" s="129"/>
      <c r="AR2" s="129"/>
      <c r="AS2" s="129"/>
      <c r="AT2" s="21"/>
    </row>
    <row r="3" spans="1:48" ht="7.5" customHeight="1" x14ac:dyDescent="0.15">
      <c r="A3" s="8"/>
      <c r="B3" s="2"/>
      <c r="C3" s="14"/>
      <c r="D3" s="14"/>
      <c r="E3" s="14"/>
      <c r="F3" s="14"/>
      <c r="G3" s="14"/>
      <c r="H3" s="14"/>
      <c r="I3" s="14"/>
      <c r="J3" s="14"/>
      <c r="K3" s="14"/>
      <c r="L3" s="14"/>
      <c r="M3" s="42"/>
      <c r="N3" s="362"/>
      <c r="O3" s="363"/>
      <c r="P3" s="363"/>
      <c r="Q3" s="363"/>
      <c r="R3" s="363"/>
      <c r="S3" s="363"/>
      <c r="T3" s="363"/>
      <c r="U3" s="363"/>
      <c r="V3" s="363"/>
      <c r="W3" s="363"/>
      <c r="X3" s="363"/>
      <c r="Y3" s="363"/>
      <c r="Z3" s="363"/>
      <c r="AA3" s="364"/>
      <c r="AB3" s="338" t="s">
        <v>69</v>
      </c>
      <c r="AC3" s="339"/>
      <c r="AD3" s="340"/>
      <c r="AE3" s="371"/>
      <c r="AF3" s="372"/>
      <c r="AG3" s="372"/>
      <c r="AH3" s="372"/>
      <c r="AI3" s="373"/>
      <c r="AJ3" s="338" t="s">
        <v>70</v>
      </c>
      <c r="AK3" s="340"/>
      <c r="AL3" s="353"/>
      <c r="AM3" s="354"/>
      <c r="AN3" s="355"/>
      <c r="AO3" s="338" t="s">
        <v>65</v>
      </c>
      <c r="AP3" s="339"/>
      <c r="AQ3" s="340"/>
      <c r="AR3" s="347"/>
      <c r="AS3" s="348"/>
    </row>
    <row r="4" spans="1:48" ht="39.75" customHeight="1" x14ac:dyDescent="0.15">
      <c r="A4" s="8"/>
      <c r="B4" s="85"/>
      <c r="C4" s="65"/>
      <c r="D4" s="184" t="s">
        <v>63</v>
      </c>
      <c r="E4" s="184"/>
      <c r="F4" s="184"/>
      <c r="G4" s="184"/>
      <c r="H4" s="184"/>
      <c r="I4" s="184"/>
      <c r="J4" s="184"/>
      <c r="K4" s="184"/>
      <c r="L4" s="184"/>
      <c r="M4" s="75"/>
      <c r="N4" s="365"/>
      <c r="O4" s="366"/>
      <c r="P4" s="366"/>
      <c r="Q4" s="366"/>
      <c r="R4" s="366"/>
      <c r="S4" s="366"/>
      <c r="T4" s="366"/>
      <c r="U4" s="366"/>
      <c r="V4" s="366"/>
      <c r="W4" s="366"/>
      <c r="X4" s="366"/>
      <c r="Y4" s="366"/>
      <c r="Z4" s="366"/>
      <c r="AA4" s="367"/>
      <c r="AB4" s="341"/>
      <c r="AC4" s="342"/>
      <c r="AD4" s="343"/>
      <c r="AE4" s="374"/>
      <c r="AF4" s="375"/>
      <c r="AG4" s="375"/>
      <c r="AH4" s="375"/>
      <c r="AI4" s="376"/>
      <c r="AJ4" s="341"/>
      <c r="AK4" s="343"/>
      <c r="AL4" s="356"/>
      <c r="AM4" s="357"/>
      <c r="AN4" s="358"/>
      <c r="AO4" s="341"/>
      <c r="AP4" s="342"/>
      <c r="AQ4" s="343"/>
      <c r="AR4" s="349"/>
      <c r="AS4" s="350"/>
    </row>
    <row r="5" spans="1:48" ht="7.5" customHeight="1" x14ac:dyDescent="0.15">
      <c r="A5" s="8"/>
      <c r="B5" s="51"/>
      <c r="C5" s="52"/>
      <c r="D5" s="49"/>
      <c r="E5" s="49"/>
      <c r="F5" s="49"/>
      <c r="G5" s="49"/>
      <c r="H5" s="49"/>
      <c r="I5" s="49"/>
      <c r="J5" s="49"/>
      <c r="K5" s="49"/>
      <c r="L5" s="49"/>
      <c r="M5" s="52"/>
      <c r="N5" s="368"/>
      <c r="O5" s="369"/>
      <c r="P5" s="369"/>
      <c r="Q5" s="369"/>
      <c r="R5" s="369"/>
      <c r="S5" s="369"/>
      <c r="T5" s="369"/>
      <c r="U5" s="369"/>
      <c r="V5" s="369"/>
      <c r="W5" s="369"/>
      <c r="X5" s="369"/>
      <c r="Y5" s="369"/>
      <c r="Z5" s="369"/>
      <c r="AA5" s="370"/>
      <c r="AB5" s="344"/>
      <c r="AC5" s="345"/>
      <c r="AD5" s="346"/>
      <c r="AE5" s="377"/>
      <c r="AF5" s="378"/>
      <c r="AG5" s="378"/>
      <c r="AH5" s="378"/>
      <c r="AI5" s="379"/>
      <c r="AJ5" s="344"/>
      <c r="AK5" s="346"/>
      <c r="AL5" s="359"/>
      <c r="AM5" s="360"/>
      <c r="AN5" s="361"/>
      <c r="AO5" s="344"/>
      <c r="AP5" s="345"/>
      <c r="AQ5" s="346"/>
      <c r="AR5" s="351"/>
      <c r="AS5" s="352"/>
    </row>
    <row r="6" spans="1:48" ht="7.9" customHeight="1" x14ac:dyDescent="0.15">
      <c r="A6" s="8"/>
      <c r="B6" s="2"/>
      <c r="C6" s="14"/>
      <c r="D6" s="14"/>
      <c r="E6" s="14"/>
      <c r="F6" s="14"/>
      <c r="G6" s="14"/>
      <c r="H6" s="14"/>
      <c r="I6" s="14"/>
      <c r="J6" s="14"/>
      <c r="K6" s="14"/>
      <c r="L6" s="14"/>
      <c r="M6" s="42"/>
      <c r="N6" s="56"/>
      <c r="O6" s="42"/>
      <c r="P6" s="42"/>
      <c r="Q6" s="42"/>
      <c r="R6" s="42"/>
      <c r="S6" s="42"/>
      <c r="T6" s="42"/>
      <c r="U6" s="42"/>
      <c r="V6" s="42"/>
      <c r="W6" s="42"/>
      <c r="X6" s="42"/>
      <c r="Y6" s="42"/>
      <c r="Z6" s="42"/>
      <c r="AA6" s="42"/>
      <c r="AB6" s="42"/>
      <c r="AC6" s="42"/>
      <c r="AD6" s="42"/>
      <c r="AE6" s="42"/>
      <c r="AF6" s="42"/>
      <c r="AG6" s="42"/>
      <c r="AH6" s="42"/>
      <c r="AI6" s="42"/>
      <c r="AJ6" s="43"/>
      <c r="AK6" s="43"/>
      <c r="AL6" s="43"/>
      <c r="AM6" s="43"/>
      <c r="AN6" s="43"/>
      <c r="AO6" s="43"/>
      <c r="AP6" s="43"/>
      <c r="AQ6" s="43"/>
      <c r="AR6" s="89"/>
      <c r="AS6" s="90"/>
      <c r="AT6" s="21"/>
    </row>
    <row r="7" spans="1:48" ht="21" customHeight="1" x14ac:dyDescent="0.15">
      <c r="A7" s="8"/>
      <c r="B7" s="181">
        <v>1</v>
      </c>
      <c r="C7" s="182"/>
      <c r="D7" s="184" t="s">
        <v>45</v>
      </c>
      <c r="E7" s="184"/>
      <c r="F7" s="184"/>
      <c r="G7" s="184"/>
      <c r="H7" s="184"/>
      <c r="I7" s="184"/>
      <c r="J7" s="184"/>
      <c r="K7" s="184"/>
      <c r="L7" s="184"/>
      <c r="M7" s="75"/>
      <c r="N7" s="60"/>
      <c r="O7" s="70"/>
      <c r="P7" s="47" t="s">
        <v>30</v>
      </c>
      <c r="Q7" s="75"/>
      <c r="R7" s="75"/>
      <c r="S7" s="75"/>
      <c r="T7" s="75"/>
      <c r="U7" s="169" t="s">
        <v>37</v>
      </c>
      <c r="V7" s="243"/>
      <c r="W7" s="243"/>
      <c r="X7" s="169" t="s">
        <v>87</v>
      </c>
      <c r="Y7" s="169"/>
      <c r="Z7" s="169"/>
      <c r="AA7" s="169"/>
      <c r="AB7" s="169"/>
      <c r="AC7" s="169"/>
      <c r="AD7" s="169"/>
      <c r="AE7" s="186" t="s">
        <v>33</v>
      </c>
      <c r="AF7" s="187" t="s">
        <v>38</v>
      </c>
      <c r="AG7" s="187"/>
      <c r="AH7" s="187"/>
      <c r="AI7" s="187"/>
      <c r="AJ7" s="187"/>
      <c r="AK7" s="187"/>
      <c r="AL7" s="187"/>
      <c r="AM7" s="187"/>
      <c r="AN7" s="187"/>
      <c r="AO7" s="188" t="s">
        <v>34</v>
      </c>
      <c r="AP7" s="169" t="s">
        <v>25</v>
      </c>
      <c r="AQ7" s="169"/>
      <c r="AR7" s="169"/>
      <c r="AS7" s="87"/>
      <c r="AT7" s="21"/>
    </row>
    <row r="8" spans="1:48" ht="22.9" customHeight="1" x14ac:dyDescent="0.15">
      <c r="A8" s="8"/>
      <c r="B8" s="181"/>
      <c r="C8" s="183"/>
      <c r="D8" s="184"/>
      <c r="E8" s="184"/>
      <c r="F8" s="184"/>
      <c r="G8" s="184"/>
      <c r="H8" s="184"/>
      <c r="I8" s="184"/>
      <c r="J8" s="184"/>
      <c r="K8" s="184"/>
      <c r="L8" s="184"/>
      <c r="M8" s="45"/>
      <c r="N8" s="44"/>
      <c r="O8" s="71" t="s">
        <v>46</v>
      </c>
      <c r="P8" s="47" t="s">
        <v>32</v>
      </c>
      <c r="Q8" s="47"/>
      <c r="R8" s="58"/>
      <c r="S8" s="47" t="s">
        <v>31</v>
      </c>
      <c r="T8" s="47"/>
      <c r="U8" s="169"/>
      <c r="V8" s="243"/>
      <c r="W8" s="243"/>
      <c r="X8" s="169"/>
      <c r="Y8" s="169"/>
      <c r="Z8" s="169"/>
      <c r="AA8" s="169"/>
      <c r="AB8" s="169"/>
      <c r="AC8" s="169"/>
      <c r="AD8" s="169"/>
      <c r="AE8" s="186"/>
      <c r="AF8" s="187"/>
      <c r="AG8" s="187"/>
      <c r="AH8" s="187"/>
      <c r="AI8" s="187"/>
      <c r="AJ8" s="187"/>
      <c r="AK8" s="187"/>
      <c r="AL8" s="187"/>
      <c r="AM8" s="187"/>
      <c r="AN8" s="187"/>
      <c r="AO8" s="188"/>
      <c r="AP8" s="169"/>
      <c r="AQ8" s="169"/>
      <c r="AR8" s="169"/>
      <c r="AS8" s="87"/>
      <c r="AT8" s="21"/>
      <c r="AU8" s="21"/>
      <c r="AV8" s="21"/>
    </row>
    <row r="9" spans="1:48" ht="7.5" customHeight="1" x14ac:dyDescent="0.15">
      <c r="A9" s="8"/>
      <c r="B9" s="51"/>
      <c r="C9" s="52"/>
      <c r="D9" s="49"/>
      <c r="E9" s="49"/>
      <c r="F9" s="49"/>
      <c r="G9" s="49"/>
      <c r="H9" s="49"/>
      <c r="I9" s="49"/>
      <c r="J9" s="49"/>
      <c r="K9" s="49"/>
      <c r="L9" s="49"/>
      <c r="M9" s="52"/>
      <c r="N9" s="51"/>
      <c r="O9" s="53"/>
      <c r="P9" s="53"/>
      <c r="Q9" s="53"/>
      <c r="R9" s="53"/>
      <c r="S9" s="53"/>
      <c r="T9" s="53"/>
      <c r="U9" s="53"/>
      <c r="V9" s="53"/>
      <c r="W9" s="53"/>
      <c r="X9" s="53"/>
      <c r="Y9" s="54"/>
      <c r="Z9" s="54"/>
      <c r="AA9" s="52"/>
      <c r="AB9" s="52"/>
      <c r="AC9" s="52"/>
      <c r="AD9" s="52"/>
      <c r="AE9" s="96"/>
      <c r="AF9" s="95"/>
      <c r="AG9" s="95"/>
      <c r="AH9" s="95"/>
      <c r="AI9" s="95"/>
      <c r="AJ9" s="95"/>
      <c r="AK9" s="95"/>
      <c r="AL9" s="95"/>
      <c r="AM9" s="95"/>
      <c r="AN9" s="95"/>
      <c r="AO9" s="97"/>
      <c r="AP9" s="55"/>
      <c r="AQ9" s="55"/>
      <c r="AR9" s="91"/>
      <c r="AS9" s="92"/>
      <c r="AT9" s="65"/>
      <c r="AU9" s="21"/>
      <c r="AV9" s="21"/>
    </row>
    <row r="10" spans="1:48" ht="7.5" customHeight="1" x14ac:dyDescent="0.15">
      <c r="A10" s="8"/>
      <c r="B10" s="44"/>
      <c r="C10" s="45"/>
      <c r="D10" s="45"/>
      <c r="E10" s="45"/>
      <c r="F10" s="45"/>
      <c r="G10" s="45"/>
      <c r="H10" s="45"/>
      <c r="I10" s="45"/>
      <c r="J10" s="45"/>
      <c r="K10" s="45"/>
      <c r="L10" s="45"/>
      <c r="M10" s="45"/>
      <c r="N10" s="44"/>
      <c r="O10" s="47"/>
      <c r="P10" s="47"/>
      <c r="Q10" s="47"/>
      <c r="R10" s="47"/>
      <c r="S10" s="47"/>
      <c r="T10" s="47"/>
      <c r="U10" s="93"/>
      <c r="V10" s="93"/>
      <c r="W10" s="93"/>
      <c r="X10" s="93"/>
      <c r="Y10" s="93"/>
      <c r="Z10" s="93"/>
      <c r="AA10" s="93"/>
      <c r="AB10" s="93"/>
      <c r="AC10" s="93"/>
      <c r="AD10" s="93"/>
      <c r="AE10" s="93"/>
      <c r="AF10" s="93"/>
      <c r="AG10" s="93"/>
      <c r="AH10" s="93"/>
      <c r="AI10" s="93"/>
      <c r="AJ10" s="93"/>
      <c r="AK10" s="93"/>
      <c r="AL10" s="94"/>
      <c r="AM10" s="94"/>
      <c r="AN10" s="93"/>
      <c r="AO10" s="94"/>
      <c r="AP10" s="94"/>
      <c r="AQ10" s="94"/>
      <c r="AR10" s="279"/>
      <c r="AS10" s="280"/>
      <c r="AT10" s="65"/>
      <c r="AU10" s="65"/>
      <c r="AV10" s="21"/>
    </row>
    <row r="11" spans="1:48" ht="10.5" customHeight="1" x14ac:dyDescent="0.15">
      <c r="A11" s="8"/>
      <c r="B11" s="181">
        <v>2</v>
      </c>
      <c r="C11" s="182"/>
      <c r="D11" s="184" t="s">
        <v>57</v>
      </c>
      <c r="E11" s="184"/>
      <c r="F11" s="184"/>
      <c r="G11" s="184"/>
      <c r="H11" s="184"/>
      <c r="I11" s="184"/>
      <c r="J11" s="184"/>
      <c r="K11" s="184"/>
      <c r="L11" s="184"/>
      <c r="M11" s="45"/>
      <c r="N11" s="44"/>
      <c r="O11" s="46"/>
      <c r="P11" s="46"/>
      <c r="Q11" s="46"/>
      <c r="R11" s="46"/>
      <c r="S11" s="46"/>
      <c r="T11" s="46"/>
      <c r="U11" s="46"/>
      <c r="V11" s="46"/>
      <c r="W11" s="46"/>
      <c r="X11" s="46"/>
      <c r="Y11" s="21"/>
      <c r="Z11" s="21"/>
      <c r="AA11" s="45"/>
      <c r="AB11" s="45"/>
      <c r="AC11" s="59"/>
      <c r="AD11" s="186" t="s">
        <v>33</v>
      </c>
      <c r="AE11" s="187" t="s">
        <v>39</v>
      </c>
      <c r="AF11" s="187"/>
      <c r="AG11" s="187"/>
      <c r="AH11" s="187"/>
      <c r="AI11" s="187"/>
      <c r="AJ11" s="187"/>
      <c r="AK11" s="187"/>
      <c r="AL11" s="187"/>
      <c r="AM11" s="187"/>
      <c r="AN11" s="188" t="s">
        <v>34</v>
      </c>
      <c r="AO11" s="21"/>
      <c r="AP11" s="21"/>
      <c r="AQ11" s="21"/>
      <c r="AR11" s="281"/>
      <c r="AS11" s="282"/>
      <c r="AT11" s="21"/>
      <c r="AU11" s="21"/>
      <c r="AV11" s="21"/>
    </row>
    <row r="12" spans="1:48" ht="19.5" customHeight="1" x14ac:dyDescent="0.15">
      <c r="A12" s="8"/>
      <c r="B12" s="181"/>
      <c r="C12" s="185"/>
      <c r="D12" s="184"/>
      <c r="E12" s="184"/>
      <c r="F12" s="184"/>
      <c r="G12" s="184"/>
      <c r="H12" s="184"/>
      <c r="I12" s="184"/>
      <c r="J12" s="184"/>
      <c r="K12" s="184"/>
      <c r="L12" s="184"/>
      <c r="M12" s="45"/>
      <c r="N12" s="44"/>
      <c r="O12" s="61" t="s">
        <v>37</v>
      </c>
      <c r="P12" s="243"/>
      <c r="Q12" s="243"/>
      <c r="R12" s="47" t="s">
        <v>60</v>
      </c>
      <c r="S12" s="46"/>
      <c r="T12" s="46"/>
      <c r="U12" s="88"/>
      <c r="V12" s="46"/>
      <c r="W12" s="46"/>
      <c r="X12" s="46"/>
      <c r="Y12" s="21"/>
      <c r="Z12" s="21"/>
      <c r="AA12" s="45"/>
      <c r="AB12" s="45"/>
      <c r="AC12" s="59"/>
      <c r="AD12" s="186"/>
      <c r="AE12" s="187"/>
      <c r="AF12" s="187"/>
      <c r="AG12" s="187"/>
      <c r="AH12" s="187"/>
      <c r="AI12" s="187"/>
      <c r="AJ12" s="187"/>
      <c r="AK12" s="187"/>
      <c r="AL12" s="187"/>
      <c r="AM12" s="187"/>
      <c r="AN12" s="188"/>
      <c r="AO12" s="47" t="s">
        <v>25</v>
      </c>
      <c r="AP12" s="21"/>
      <c r="AQ12" s="21"/>
      <c r="AR12" s="281"/>
      <c r="AS12" s="282"/>
      <c r="AT12" s="21"/>
      <c r="AU12" s="21"/>
      <c r="AV12" s="21"/>
    </row>
    <row r="13" spans="1:48" ht="16.899999999999999" customHeight="1" x14ac:dyDescent="0.15">
      <c r="A13" s="8"/>
      <c r="B13" s="181"/>
      <c r="C13" s="183"/>
      <c r="D13" s="184"/>
      <c r="E13" s="184"/>
      <c r="F13" s="184"/>
      <c r="G13" s="184"/>
      <c r="H13" s="184"/>
      <c r="I13" s="184"/>
      <c r="J13" s="184"/>
      <c r="K13" s="184"/>
      <c r="L13" s="184"/>
      <c r="M13" s="45"/>
      <c r="N13" s="44"/>
      <c r="O13" s="47"/>
      <c r="P13" s="380"/>
      <c r="Q13" s="380"/>
      <c r="R13" s="47"/>
      <c r="S13" s="47"/>
      <c r="T13" s="47"/>
      <c r="U13" s="47"/>
      <c r="V13" s="47"/>
      <c r="W13" s="47"/>
      <c r="X13" s="47"/>
      <c r="Y13" s="47"/>
      <c r="Z13" s="47"/>
      <c r="AA13" s="47"/>
      <c r="AB13" s="47"/>
      <c r="AC13" s="59"/>
      <c r="AD13" s="186"/>
      <c r="AE13" s="187"/>
      <c r="AF13" s="187"/>
      <c r="AG13" s="187"/>
      <c r="AH13" s="187"/>
      <c r="AI13" s="187"/>
      <c r="AJ13" s="187"/>
      <c r="AK13" s="187"/>
      <c r="AL13" s="187"/>
      <c r="AM13" s="187"/>
      <c r="AN13" s="188"/>
      <c r="AO13" s="48"/>
      <c r="AP13" s="48"/>
      <c r="AQ13" s="48"/>
      <c r="AR13" s="281"/>
      <c r="AS13" s="282"/>
      <c r="AT13" s="65"/>
      <c r="AU13" s="65"/>
      <c r="AV13" s="21"/>
    </row>
    <row r="14" spans="1:48" ht="7.5" customHeight="1" x14ac:dyDescent="0.15">
      <c r="A14" s="8"/>
      <c r="B14" s="9"/>
      <c r="C14" s="10"/>
      <c r="D14" s="10"/>
      <c r="E14" s="10"/>
      <c r="F14" s="10"/>
      <c r="G14" s="10"/>
      <c r="H14" s="10"/>
      <c r="I14" s="10"/>
      <c r="J14" s="10"/>
      <c r="K14" s="10"/>
      <c r="L14" s="10"/>
      <c r="M14" s="49"/>
      <c r="N14" s="57"/>
      <c r="O14" s="49"/>
      <c r="P14" s="49"/>
      <c r="Q14" s="49"/>
      <c r="R14" s="49"/>
      <c r="S14" s="49"/>
      <c r="T14" s="49"/>
      <c r="U14" s="49"/>
      <c r="V14" s="49"/>
      <c r="W14" s="49"/>
      <c r="X14" s="49"/>
      <c r="Y14" s="49"/>
      <c r="Z14" s="49"/>
      <c r="AA14" s="49"/>
      <c r="AB14" s="49"/>
      <c r="AC14" s="49"/>
      <c r="AD14" s="49"/>
      <c r="AE14" s="49"/>
      <c r="AF14" s="49"/>
      <c r="AG14" s="49"/>
      <c r="AH14" s="49"/>
      <c r="AI14" s="49"/>
      <c r="AJ14" s="50"/>
      <c r="AK14" s="50"/>
      <c r="AL14" s="50"/>
      <c r="AM14" s="50"/>
      <c r="AN14" s="50"/>
      <c r="AO14" s="50"/>
      <c r="AP14" s="50"/>
      <c r="AQ14" s="50"/>
      <c r="AR14" s="283"/>
      <c r="AS14" s="284"/>
      <c r="AT14" s="21"/>
    </row>
    <row r="15" spans="1:48" ht="20.25" customHeight="1" x14ac:dyDescent="0.15">
      <c r="A15" s="8"/>
      <c r="B15" s="8" t="s">
        <v>47</v>
      </c>
      <c r="C15" s="8"/>
      <c r="D15" s="8"/>
      <c r="E15" s="8"/>
      <c r="F15" s="8"/>
      <c r="G15" s="8"/>
      <c r="H15" s="8"/>
      <c r="I15" s="8"/>
      <c r="J15" s="8"/>
      <c r="K15" s="8"/>
      <c r="L15" s="8"/>
      <c r="M15" s="62"/>
      <c r="N15" s="75"/>
      <c r="O15" s="75"/>
      <c r="P15" s="75"/>
      <c r="Q15" s="75"/>
      <c r="R15" s="75"/>
      <c r="S15" s="75"/>
      <c r="T15" s="75"/>
      <c r="U15" s="75"/>
      <c r="V15" s="75"/>
      <c r="W15" s="75"/>
      <c r="X15" s="75"/>
      <c r="Y15" s="75"/>
      <c r="Z15" s="75"/>
      <c r="AA15" s="75"/>
      <c r="AB15" s="75"/>
      <c r="AC15" s="75"/>
      <c r="AD15" s="75"/>
      <c r="AE15" s="75"/>
      <c r="AF15" s="75"/>
      <c r="AG15" s="75"/>
      <c r="AH15" s="75"/>
      <c r="AI15" s="75"/>
      <c r="AJ15" s="65"/>
      <c r="AK15" s="65"/>
      <c r="AL15" s="65"/>
      <c r="AM15" s="65"/>
      <c r="AN15" s="65"/>
      <c r="AO15" s="65"/>
      <c r="AP15" s="65"/>
      <c r="AQ15" s="65"/>
      <c r="AR15" s="65"/>
      <c r="AS15" s="65"/>
      <c r="AT15" s="21"/>
    </row>
    <row r="16" spans="1:48" ht="35.25" customHeight="1" x14ac:dyDescent="0.15">
      <c r="A16" s="8"/>
      <c r="B16" s="8"/>
      <c r="C16" s="8"/>
      <c r="D16" s="8"/>
      <c r="E16" s="8"/>
      <c r="F16" s="8"/>
      <c r="G16" s="8"/>
      <c r="H16" s="8"/>
      <c r="I16" s="8"/>
      <c r="J16" s="8"/>
      <c r="K16" s="8"/>
      <c r="L16" s="8"/>
      <c r="M16" s="75"/>
      <c r="N16" s="75"/>
      <c r="O16" s="75"/>
      <c r="P16" s="75"/>
      <c r="Q16" s="75"/>
      <c r="R16" s="75"/>
      <c r="S16" s="75"/>
      <c r="T16" s="75"/>
      <c r="U16" s="75"/>
      <c r="V16" s="75"/>
      <c r="W16" s="75"/>
      <c r="X16" s="75"/>
      <c r="Y16" s="75"/>
      <c r="Z16" s="75"/>
      <c r="AA16" s="75"/>
      <c r="AB16" s="75"/>
      <c r="AC16" s="75"/>
      <c r="AD16" s="75"/>
      <c r="AE16" s="75"/>
      <c r="AF16" s="75"/>
      <c r="AG16" s="75"/>
      <c r="AH16" s="75"/>
      <c r="AI16" s="75"/>
      <c r="AJ16" s="65"/>
      <c r="AK16" s="65"/>
      <c r="AL16" s="65"/>
      <c r="AM16" s="65"/>
      <c r="AN16" s="65"/>
      <c r="AO16" s="65"/>
      <c r="AP16" s="65"/>
      <c r="AQ16" s="65"/>
      <c r="AR16" s="65"/>
      <c r="AS16" s="65"/>
      <c r="AT16" s="21"/>
    </row>
    <row r="17" spans="1:48" ht="15" customHeight="1" x14ac:dyDescent="0.15">
      <c r="A17" s="8"/>
      <c r="B17" s="8" t="s">
        <v>0</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21"/>
    </row>
    <row r="18" spans="1:48" ht="22.5" customHeight="1" x14ac:dyDescent="0.15">
      <c r="A18" s="8"/>
      <c r="B18" s="285" t="s">
        <v>83</v>
      </c>
      <c r="C18" s="286"/>
      <c r="D18" s="286"/>
      <c r="E18" s="286"/>
      <c r="F18" s="286"/>
      <c r="G18" s="286"/>
      <c r="H18" s="287"/>
      <c r="I18" s="236" t="s">
        <v>85</v>
      </c>
      <c r="J18" s="236"/>
      <c r="K18" s="236"/>
      <c r="L18" s="236"/>
      <c r="M18" s="236"/>
      <c r="N18" s="236"/>
      <c r="O18" s="236"/>
      <c r="P18" s="236"/>
      <c r="Q18" s="236"/>
      <c r="R18" s="236"/>
      <c r="S18" s="236"/>
      <c r="T18" s="236"/>
      <c r="U18" s="236"/>
      <c r="V18" s="285" t="s">
        <v>44</v>
      </c>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21"/>
      <c r="AU18" s="23"/>
    </row>
    <row r="19" spans="1:48" ht="30" customHeight="1" x14ac:dyDescent="0.15">
      <c r="A19" s="8"/>
      <c r="B19" s="314"/>
      <c r="C19" s="315"/>
      <c r="D19" s="315"/>
      <c r="E19" s="315"/>
      <c r="F19" s="315"/>
      <c r="G19" s="315"/>
      <c r="H19" s="316"/>
      <c r="I19" s="309" t="s">
        <v>72</v>
      </c>
      <c r="J19" s="310"/>
      <c r="K19" s="310"/>
      <c r="L19" s="310"/>
      <c r="M19" s="116" t="s">
        <v>75</v>
      </c>
      <c r="N19" s="322"/>
      <c r="O19" s="323"/>
      <c r="P19" s="323"/>
      <c r="Q19" s="323"/>
      <c r="R19" s="323"/>
      <c r="S19" s="323"/>
      <c r="T19" s="323"/>
      <c r="U19" s="324"/>
      <c r="V19" s="237" t="s">
        <v>18</v>
      </c>
      <c r="W19" s="238"/>
      <c r="X19" s="238"/>
      <c r="Y19" s="288"/>
      <c r="Z19" s="288"/>
      <c r="AA19" s="288"/>
      <c r="AB19" s="288"/>
      <c r="AC19" s="288"/>
      <c r="AD19" s="288"/>
      <c r="AE19" s="288"/>
      <c r="AF19" s="288"/>
      <c r="AG19" s="288"/>
      <c r="AH19" s="288"/>
      <c r="AI19" s="288"/>
      <c r="AJ19" s="288"/>
      <c r="AK19" s="288"/>
      <c r="AL19" s="288"/>
      <c r="AM19" s="288"/>
      <c r="AN19" s="288"/>
      <c r="AO19" s="288"/>
      <c r="AP19" s="288"/>
      <c r="AQ19" s="288"/>
      <c r="AR19" s="288"/>
      <c r="AS19" s="289"/>
      <c r="AT19" s="21"/>
    </row>
    <row r="20" spans="1:48" ht="30" customHeight="1" x14ac:dyDescent="0.15">
      <c r="A20" s="8"/>
      <c r="B20" s="317"/>
      <c r="C20" s="318"/>
      <c r="D20" s="318"/>
      <c r="E20" s="318"/>
      <c r="F20" s="318"/>
      <c r="G20" s="318"/>
      <c r="H20" s="319"/>
      <c r="I20" s="241" t="s">
        <v>17</v>
      </c>
      <c r="J20" s="241"/>
      <c r="K20" s="241"/>
      <c r="L20" s="242"/>
      <c r="M20" s="115"/>
      <c r="N20" s="325"/>
      <c r="O20" s="326"/>
      <c r="P20" s="326"/>
      <c r="Q20" s="326"/>
      <c r="R20" s="326"/>
      <c r="S20" s="326"/>
      <c r="T20" s="326"/>
      <c r="U20" s="327"/>
      <c r="V20" s="239"/>
      <c r="W20" s="240"/>
      <c r="X20" s="240"/>
      <c r="Y20" s="290"/>
      <c r="Z20" s="290"/>
      <c r="AA20" s="290"/>
      <c r="AB20" s="290"/>
      <c r="AC20" s="290"/>
      <c r="AD20" s="290"/>
      <c r="AE20" s="290"/>
      <c r="AF20" s="290"/>
      <c r="AG20" s="290"/>
      <c r="AH20" s="290"/>
      <c r="AI20" s="290"/>
      <c r="AJ20" s="290"/>
      <c r="AK20" s="290"/>
      <c r="AL20" s="290"/>
      <c r="AM20" s="290"/>
      <c r="AN20" s="290"/>
      <c r="AO20" s="290"/>
      <c r="AP20" s="290"/>
      <c r="AQ20" s="290"/>
      <c r="AR20" s="290"/>
      <c r="AS20" s="291"/>
      <c r="AT20" s="21"/>
    </row>
    <row r="21" spans="1:48" ht="30" customHeight="1" x14ac:dyDescent="0.15">
      <c r="A21" s="8"/>
      <c r="B21" s="311" t="s">
        <v>82</v>
      </c>
      <c r="C21" s="312"/>
      <c r="D21" s="312"/>
      <c r="E21" s="312"/>
      <c r="F21" s="312"/>
      <c r="G21" s="312"/>
      <c r="H21" s="313"/>
      <c r="I21" s="334" t="s">
        <v>78</v>
      </c>
      <c r="J21" s="335"/>
      <c r="K21" s="335"/>
      <c r="L21" s="335"/>
      <c r="M21" s="117" t="s">
        <v>76</v>
      </c>
      <c r="N21" s="328"/>
      <c r="O21" s="329"/>
      <c r="P21" s="329"/>
      <c r="Q21" s="329"/>
      <c r="R21" s="329"/>
      <c r="S21" s="329"/>
      <c r="T21" s="329"/>
      <c r="U21" s="330"/>
      <c r="V21" s="237" t="s">
        <v>19</v>
      </c>
      <c r="W21" s="238"/>
      <c r="X21" s="238"/>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21"/>
    </row>
    <row r="22" spans="1:48" ht="30" customHeight="1" x14ac:dyDescent="0.15">
      <c r="A22" s="8"/>
      <c r="B22" s="120" t="s">
        <v>46</v>
      </c>
      <c r="C22" s="320" t="s">
        <v>73</v>
      </c>
      <c r="D22" s="320"/>
      <c r="E22" s="119"/>
      <c r="F22" s="320" t="s">
        <v>74</v>
      </c>
      <c r="G22" s="320"/>
      <c r="H22" s="321"/>
      <c r="I22" s="336" t="s">
        <v>79</v>
      </c>
      <c r="J22" s="337"/>
      <c r="K22" s="337"/>
      <c r="L22" s="337"/>
      <c r="M22" s="118" t="s">
        <v>77</v>
      </c>
      <c r="N22" s="331"/>
      <c r="O22" s="332"/>
      <c r="P22" s="332"/>
      <c r="Q22" s="332"/>
      <c r="R22" s="332"/>
      <c r="S22" s="332"/>
      <c r="T22" s="332"/>
      <c r="U22" s="333"/>
      <c r="V22" s="305"/>
      <c r="W22" s="306"/>
      <c r="X22" s="306"/>
      <c r="Y22" s="294"/>
      <c r="Z22" s="294"/>
      <c r="AA22" s="294"/>
      <c r="AB22" s="294"/>
      <c r="AC22" s="294"/>
      <c r="AD22" s="294"/>
      <c r="AE22" s="294"/>
      <c r="AF22" s="294"/>
      <c r="AG22" s="294"/>
      <c r="AH22" s="294"/>
      <c r="AI22" s="294"/>
      <c r="AJ22" s="294"/>
      <c r="AK22" s="294"/>
      <c r="AL22" s="294"/>
      <c r="AM22" s="294"/>
      <c r="AN22" s="294"/>
      <c r="AO22" s="294"/>
      <c r="AP22" s="294"/>
      <c r="AQ22" s="294"/>
      <c r="AR22" s="294"/>
      <c r="AS22" s="295"/>
      <c r="AT22" s="21"/>
    </row>
    <row r="23" spans="1:48" ht="15" customHeight="1" x14ac:dyDescent="0.15">
      <c r="A23" s="8"/>
      <c r="B23" s="19" t="s">
        <v>40</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21"/>
    </row>
    <row r="24" spans="1:48" ht="15" customHeight="1" x14ac:dyDescent="0.15">
      <c r="A24" s="8"/>
      <c r="B24" s="19" t="s">
        <v>84</v>
      </c>
      <c r="C24" s="128"/>
      <c r="D24" s="128"/>
      <c r="E24" s="128"/>
      <c r="F24" s="128"/>
      <c r="G24" s="128"/>
      <c r="H24" s="128"/>
      <c r="I24" s="128"/>
      <c r="J24" s="12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21"/>
    </row>
    <row r="25" spans="1:48" ht="15" customHeight="1" x14ac:dyDescent="0.15">
      <c r="A25" s="8"/>
      <c r="B25" s="19" t="s">
        <v>41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21"/>
    </row>
    <row r="26" spans="1:48" ht="15" customHeight="1" x14ac:dyDescent="0.15">
      <c r="A26" s="8"/>
      <c r="B26" s="19" t="s">
        <v>42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21"/>
    </row>
    <row r="27" spans="1:48" ht="15" customHeight="1" x14ac:dyDescent="0.15">
      <c r="A27" s="8"/>
      <c r="B27" s="19" t="s">
        <v>43</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21"/>
    </row>
    <row r="28" spans="1:48" ht="15" customHeight="1" x14ac:dyDescent="0.15">
      <c r="A28" s="8"/>
      <c r="B28" s="19" t="s">
        <v>80</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21"/>
    </row>
    <row r="29" spans="1:48" ht="9"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21"/>
    </row>
    <row r="30" spans="1:48" ht="15" customHeight="1" x14ac:dyDescent="0.15">
      <c r="A30" s="8"/>
      <c r="B30" s="8" t="s">
        <v>1</v>
      </c>
      <c r="C30" s="8"/>
      <c r="D30" s="8"/>
      <c r="E30" s="24" t="s">
        <v>7</v>
      </c>
      <c r="F30" s="189">
        <v>45748</v>
      </c>
      <c r="G30" s="189"/>
      <c r="H30" s="189"/>
      <c r="I30" s="189"/>
      <c r="J30" s="189"/>
      <c r="K30" s="189"/>
      <c r="L30" s="25" t="s">
        <v>8</v>
      </c>
      <c r="M30" s="189">
        <v>46112</v>
      </c>
      <c r="N30" s="189"/>
      <c r="O30" s="189"/>
      <c r="P30" s="189"/>
      <c r="Q30" s="189"/>
      <c r="R30" s="26" t="s">
        <v>9</v>
      </c>
      <c r="S30" s="26"/>
      <c r="T30" s="26"/>
      <c r="U30" s="26"/>
      <c r="V30" s="26"/>
      <c r="W30" s="26"/>
      <c r="X30" s="8"/>
      <c r="Y30" s="8"/>
      <c r="Z30" s="8"/>
      <c r="AA30" s="8"/>
      <c r="AB30" s="8"/>
      <c r="AC30" s="8"/>
      <c r="AD30" s="8"/>
      <c r="AE30" s="8"/>
      <c r="AF30" s="8"/>
      <c r="AG30" s="8"/>
      <c r="AH30" s="8"/>
      <c r="AI30" s="8"/>
      <c r="AJ30" s="8"/>
      <c r="AK30" s="8"/>
      <c r="AL30" s="8"/>
      <c r="AM30" s="8"/>
      <c r="AN30" s="8"/>
      <c r="AO30" s="8"/>
      <c r="AP30" s="8"/>
      <c r="AQ30" s="8"/>
      <c r="AR30" s="8"/>
      <c r="AS30" s="8"/>
      <c r="AT30" s="21"/>
    </row>
    <row r="31" spans="1:48" ht="15" customHeight="1" x14ac:dyDescent="0.15">
      <c r="A31" s="8"/>
      <c r="B31" s="190" t="s">
        <v>2</v>
      </c>
      <c r="C31" s="193" t="s">
        <v>3</v>
      </c>
      <c r="D31" s="194"/>
      <c r="E31" s="194"/>
      <c r="F31" s="195"/>
      <c r="G31" s="221" t="s">
        <v>28</v>
      </c>
      <c r="H31" s="222"/>
      <c r="I31" s="222"/>
      <c r="J31" s="223"/>
      <c r="K31" s="227" t="s">
        <v>66</v>
      </c>
      <c r="L31" s="228"/>
      <c r="M31" s="228"/>
      <c r="N31" s="228"/>
      <c r="O31" s="229"/>
      <c r="P31" s="202" t="s">
        <v>29</v>
      </c>
      <c r="Q31" s="203"/>
      <c r="R31" s="203"/>
      <c r="S31" s="203"/>
      <c r="T31" s="203"/>
      <c r="U31" s="204"/>
      <c r="V31" s="211" t="s">
        <v>67</v>
      </c>
      <c r="W31" s="212"/>
      <c r="X31" s="212"/>
      <c r="Y31" s="213"/>
      <c r="Z31" s="297" t="s">
        <v>64</v>
      </c>
      <c r="AA31" s="298"/>
      <c r="AB31" s="298"/>
      <c r="AC31" s="298"/>
      <c r="AD31" s="298"/>
      <c r="AE31" s="298"/>
      <c r="AF31" s="298"/>
      <c r="AG31" s="298"/>
      <c r="AH31" s="298"/>
      <c r="AI31" s="299"/>
      <c r="AJ31" s="193" t="s">
        <v>4</v>
      </c>
      <c r="AK31" s="194"/>
      <c r="AL31" s="194"/>
      <c r="AM31" s="194"/>
      <c r="AN31" s="194"/>
      <c r="AO31" s="14"/>
      <c r="AP31" s="14"/>
      <c r="AQ31" s="14"/>
      <c r="AR31" s="27"/>
      <c r="AS31" s="307" t="s">
        <v>61</v>
      </c>
      <c r="AT31" s="21"/>
      <c r="AV31" s="28"/>
    </row>
    <row r="32" spans="1:48" ht="15" customHeight="1" x14ac:dyDescent="0.15">
      <c r="A32" s="8"/>
      <c r="B32" s="191"/>
      <c r="C32" s="196"/>
      <c r="D32" s="197"/>
      <c r="E32" s="197"/>
      <c r="F32" s="198"/>
      <c r="G32" s="224"/>
      <c r="H32" s="225"/>
      <c r="I32" s="225"/>
      <c r="J32" s="226"/>
      <c r="K32" s="230"/>
      <c r="L32" s="231"/>
      <c r="M32" s="231"/>
      <c r="N32" s="231"/>
      <c r="O32" s="232"/>
      <c r="P32" s="205"/>
      <c r="Q32" s="206"/>
      <c r="R32" s="206"/>
      <c r="S32" s="206"/>
      <c r="T32" s="206"/>
      <c r="U32" s="207"/>
      <c r="V32" s="214"/>
      <c r="W32" s="215"/>
      <c r="X32" s="215"/>
      <c r="Y32" s="216"/>
      <c r="Z32" s="66"/>
      <c r="AA32" s="67"/>
      <c r="AB32" s="68" t="str">
        <f>IF($C$7="✔","☑","")</f>
        <v/>
      </c>
      <c r="AC32" s="67"/>
      <c r="AD32" s="68"/>
      <c r="AE32" s="67"/>
      <c r="AF32" s="67"/>
      <c r="AG32" s="68" t="str">
        <f>IF($C$11="✔","☑","")</f>
        <v/>
      </c>
      <c r="AH32" s="67"/>
      <c r="AI32" s="69"/>
      <c r="AJ32" s="196"/>
      <c r="AK32" s="197"/>
      <c r="AL32" s="197"/>
      <c r="AM32" s="197"/>
      <c r="AN32" s="197"/>
      <c r="AO32" s="8"/>
      <c r="AP32" s="8"/>
      <c r="AQ32" s="8"/>
      <c r="AR32" s="6"/>
      <c r="AS32" s="308"/>
      <c r="AT32" s="21"/>
      <c r="AV32" s="28"/>
    </row>
    <row r="33" spans="1:54" ht="15" customHeight="1" x14ac:dyDescent="0.15">
      <c r="A33" s="8"/>
      <c r="B33" s="191"/>
      <c r="C33" s="196"/>
      <c r="D33" s="197"/>
      <c r="E33" s="197"/>
      <c r="F33" s="198"/>
      <c r="G33" s="205" t="s">
        <v>27</v>
      </c>
      <c r="H33" s="206"/>
      <c r="I33" s="206"/>
      <c r="J33" s="207"/>
      <c r="K33" s="233" t="s">
        <v>14</v>
      </c>
      <c r="L33" s="234"/>
      <c r="M33" s="234"/>
      <c r="N33" s="234"/>
      <c r="O33" s="235"/>
      <c r="P33" s="205"/>
      <c r="Q33" s="206"/>
      <c r="R33" s="206"/>
      <c r="S33" s="206"/>
      <c r="T33" s="206"/>
      <c r="U33" s="207"/>
      <c r="V33" s="217"/>
      <c r="W33" s="215"/>
      <c r="X33" s="215"/>
      <c r="Y33" s="216"/>
      <c r="Z33" s="205" t="s">
        <v>26</v>
      </c>
      <c r="AA33" s="206"/>
      <c r="AB33" s="206"/>
      <c r="AC33" s="206"/>
      <c r="AD33" s="207"/>
      <c r="AE33" s="214" t="s">
        <v>59</v>
      </c>
      <c r="AF33" s="300"/>
      <c r="AG33" s="300"/>
      <c r="AH33" s="300"/>
      <c r="AI33" s="301"/>
      <c r="AJ33" s="196"/>
      <c r="AK33" s="197"/>
      <c r="AL33" s="197"/>
      <c r="AM33" s="197"/>
      <c r="AN33" s="197"/>
      <c r="AO33" s="193" t="s">
        <v>24</v>
      </c>
      <c r="AP33" s="194"/>
      <c r="AQ33" s="194"/>
      <c r="AR33" s="195"/>
      <c r="AS33" s="308"/>
      <c r="AT33" s="21"/>
      <c r="AV33" s="28"/>
      <c r="AW33" s="180" t="s">
        <v>56</v>
      </c>
      <c r="AX33" s="180"/>
      <c r="AY33" s="180"/>
      <c r="AZ33" s="180"/>
      <c r="BA33" s="180"/>
      <c r="BB33" s="180"/>
    </row>
    <row r="34" spans="1:54" ht="15" customHeight="1" x14ac:dyDescent="0.15">
      <c r="A34" s="8"/>
      <c r="B34" s="192"/>
      <c r="C34" s="199"/>
      <c r="D34" s="200"/>
      <c r="E34" s="200"/>
      <c r="F34" s="201"/>
      <c r="G34" s="208"/>
      <c r="H34" s="209"/>
      <c r="I34" s="209"/>
      <c r="J34" s="210"/>
      <c r="K34" s="199"/>
      <c r="L34" s="200"/>
      <c r="M34" s="200"/>
      <c r="N34" s="200"/>
      <c r="O34" s="201"/>
      <c r="P34" s="208"/>
      <c r="Q34" s="209"/>
      <c r="R34" s="209"/>
      <c r="S34" s="209"/>
      <c r="T34" s="209"/>
      <c r="U34" s="210"/>
      <c r="V34" s="218"/>
      <c r="W34" s="219"/>
      <c r="X34" s="219"/>
      <c r="Y34" s="220"/>
      <c r="Z34" s="208"/>
      <c r="AA34" s="209"/>
      <c r="AB34" s="209"/>
      <c r="AC34" s="209"/>
      <c r="AD34" s="210"/>
      <c r="AE34" s="302"/>
      <c r="AF34" s="303"/>
      <c r="AG34" s="303"/>
      <c r="AH34" s="303"/>
      <c r="AI34" s="304"/>
      <c r="AJ34" s="199"/>
      <c r="AK34" s="200"/>
      <c r="AL34" s="200"/>
      <c r="AM34" s="200"/>
      <c r="AN34" s="200"/>
      <c r="AO34" s="199"/>
      <c r="AP34" s="200"/>
      <c r="AQ34" s="200"/>
      <c r="AR34" s="201"/>
      <c r="AS34" s="278"/>
      <c r="AT34" s="21"/>
      <c r="AV34" s="28"/>
      <c r="AW34" s="180"/>
      <c r="AX34" s="180"/>
      <c r="AY34" s="180"/>
      <c r="AZ34" s="180"/>
      <c r="BA34" s="180"/>
      <c r="BB34" s="180"/>
    </row>
    <row r="35" spans="1:54" ht="15.75" customHeight="1" x14ac:dyDescent="0.15">
      <c r="A35" s="8"/>
      <c r="B35" s="190">
        <v>1</v>
      </c>
      <c r="C35" s="244"/>
      <c r="D35" s="245"/>
      <c r="E35" s="245"/>
      <c r="F35" s="246"/>
      <c r="G35" s="136"/>
      <c r="H35" s="137"/>
      <c r="I35" s="137"/>
      <c r="J35" s="138"/>
      <c r="K35" s="151"/>
      <c r="L35" s="152"/>
      <c r="M35" s="152"/>
      <c r="N35" s="152"/>
      <c r="O35" s="153"/>
      <c r="P35" s="142" t="s">
        <v>11</v>
      </c>
      <c r="Q35" s="143"/>
      <c r="R35" s="143"/>
      <c r="S35" s="143"/>
      <c r="T35" s="143"/>
      <c r="U35" s="144"/>
      <c r="V35" s="2"/>
      <c r="W35" s="14"/>
      <c r="X35" s="14"/>
      <c r="Y35" s="14"/>
      <c r="Z35" s="145"/>
      <c r="AA35" s="146"/>
      <c r="AB35" s="146"/>
      <c r="AC35" s="146"/>
      <c r="AD35" s="147"/>
      <c r="AE35" s="2"/>
      <c r="AF35" s="14"/>
      <c r="AG35" s="14"/>
      <c r="AH35" s="14"/>
      <c r="AI35" s="84" t="s">
        <v>58</v>
      </c>
      <c r="AJ35" s="13" t="s">
        <v>21</v>
      </c>
      <c r="AK35" s="3"/>
      <c r="AL35" s="3"/>
      <c r="AM35" s="3"/>
      <c r="AN35" s="4"/>
      <c r="AO35" s="250">
        <f>MIN(AK36,AK38,AK41)</f>
        <v>0</v>
      </c>
      <c r="AP35" s="251"/>
      <c r="AQ35" s="251"/>
      <c r="AR35" s="265" t="s">
        <v>6</v>
      </c>
      <c r="AS35" s="177"/>
      <c r="AT35" s="21"/>
    </row>
    <row r="36" spans="1:54" ht="15.75" customHeight="1" x14ac:dyDescent="0.15">
      <c r="A36" s="8"/>
      <c r="B36" s="191"/>
      <c r="C36" s="247"/>
      <c r="D36" s="248"/>
      <c r="E36" s="248"/>
      <c r="F36" s="249"/>
      <c r="G36" s="139"/>
      <c r="H36" s="140"/>
      <c r="I36" s="140"/>
      <c r="J36" s="141"/>
      <c r="K36" s="154"/>
      <c r="L36" s="155"/>
      <c r="M36" s="155"/>
      <c r="N36" s="155"/>
      <c r="O36" s="156"/>
      <c r="P36" s="130"/>
      <c r="Q36" s="131"/>
      <c r="R36" s="131"/>
      <c r="S36" s="131"/>
      <c r="T36" s="131"/>
      <c r="U36" s="132"/>
      <c r="V36" s="5" t="s">
        <v>10</v>
      </c>
      <c r="W36" s="114"/>
      <c r="X36" s="8" t="s">
        <v>22</v>
      </c>
      <c r="Y36" s="15" t="s">
        <v>13</v>
      </c>
      <c r="Z36" s="20"/>
      <c r="AA36" s="170"/>
      <c r="AB36" s="170"/>
      <c r="AC36" s="170"/>
      <c r="AD36" s="6" t="s">
        <v>6</v>
      </c>
      <c r="AE36" s="5"/>
      <c r="AF36" s="170"/>
      <c r="AG36" s="170"/>
      <c r="AH36" s="170"/>
      <c r="AI36" s="6" t="s">
        <v>6</v>
      </c>
      <c r="AJ36" s="5"/>
      <c r="AK36" s="171">
        <f>IF(AA36=0,0,ROUNDDOWN((AA36-10000)/2,0))</f>
        <v>0</v>
      </c>
      <c r="AL36" s="171"/>
      <c r="AM36" s="171"/>
      <c r="AN36" s="6" t="s">
        <v>6</v>
      </c>
      <c r="AO36" s="252"/>
      <c r="AP36" s="171"/>
      <c r="AQ36" s="171"/>
      <c r="AR36" s="296"/>
      <c r="AS36" s="178"/>
      <c r="AT36" s="21"/>
      <c r="AU36" s="22">
        <f>YEAR($AU$1)*12+MONTH($AU$1)-YEAR(P36)*12-MONTH(P36)
-IF(DAY(P36+1)=1,IF(DAY($AU$1+1)&gt;1,1),IF(AND(DAY($AU$1+1)&gt;1,
 DAY($AU$1)&lt;DAY(P36)),1))</f>
        <v>1515</v>
      </c>
      <c r="AW36" s="28" t="s">
        <v>48</v>
      </c>
      <c r="AX36" s="82">
        <f>MIN(W36,W41)</f>
        <v>0</v>
      </c>
      <c r="AY36" s="22" t="s">
        <v>49</v>
      </c>
    </row>
    <row r="37" spans="1:54" ht="15.75" customHeight="1" x14ac:dyDescent="0.15">
      <c r="A37" s="8"/>
      <c r="B37" s="191"/>
      <c r="C37" s="247"/>
      <c r="D37" s="248"/>
      <c r="E37" s="248"/>
      <c r="F37" s="249"/>
      <c r="G37" s="139"/>
      <c r="H37" s="140"/>
      <c r="I37" s="140"/>
      <c r="J37" s="141"/>
      <c r="K37" s="154"/>
      <c r="L37" s="155"/>
      <c r="M37" s="155"/>
      <c r="N37" s="155"/>
      <c r="O37" s="156"/>
      <c r="P37" s="108"/>
      <c r="Q37" s="109"/>
      <c r="R37" s="109"/>
      <c r="S37" s="109"/>
      <c r="T37" s="109"/>
      <c r="U37" s="110"/>
      <c r="V37" s="111" t="str">
        <f>IF(P36="","",IF($S$21="✔","（翌月払いのため",""))</f>
        <v/>
      </c>
      <c r="W37" s="112"/>
      <c r="X37" s="111" t="str">
        <f>IF(P36="","",IF($S$21="✔","ヶ月）",""))</f>
        <v/>
      </c>
      <c r="Y37" s="113"/>
      <c r="Z37" s="1"/>
      <c r="AA37" s="172"/>
      <c r="AB37" s="172"/>
      <c r="AC37" s="172"/>
      <c r="AD37" s="173"/>
      <c r="AE37" s="174"/>
      <c r="AF37" s="175"/>
      <c r="AG37" s="175"/>
      <c r="AH37" s="175"/>
      <c r="AI37" s="176"/>
      <c r="AJ37" s="74" t="s">
        <v>15</v>
      </c>
      <c r="AK37" s="7"/>
      <c r="AL37" s="7"/>
      <c r="AM37" s="7"/>
      <c r="AN37" s="6"/>
      <c r="AO37" s="252"/>
      <c r="AP37" s="171"/>
      <c r="AQ37" s="171"/>
      <c r="AR37" s="296"/>
      <c r="AS37" s="178"/>
      <c r="AT37" s="21"/>
      <c r="AW37" s="28" t="s">
        <v>50</v>
      </c>
      <c r="AX37" s="82">
        <f>IF(MIN(W36,W41)&gt;=73,72,MIN(W36,W41))</f>
        <v>0</v>
      </c>
      <c r="AY37" s="22" t="s">
        <v>22</v>
      </c>
    </row>
    <row r="38" spans="1:54" ht="15.75" customHeight="1" x14ac:dyDescent="0.15">
      <c r="A38" s="19"/>
      <c r="B38" s="191"/>
      <c r="C38" s="247"/>
      <c r="D38" s="248"/>
      <c r="E38" s="248"/>
      <c r="F38" s="249"/>
      <c r="G38" s="139"/>
      <c r="H38" s="140"/>
      <c r="I38" s="140"/>
      <c r="J38" s="141"/>
      <c r="K38" s="154"/>
      <c r="L38" s="155"/>
      <c r="M38" s="155"/>
      <c r="N38" s="155"/>
      <c r="O38" s="156"/>
      <c r="P38" s="18"/>
      <c r="Q38" s="16"/>
      <c r="R38" s="16"/>
      <c r="S38" s="16"/>
      <c r="T38" s="16"/>
      <c r="U38" s="98"/>
      <c r="V38" s="99"/>
      <c r="W38" s="100"/>
      <c r="X38" s="100"/>
      <c r="Y38" s="101"/>
      <c r="Z38" s="12"/>
      <c r="AA38" s="172"/>
      <c r="AB38" s="172"/>
      <c r="AC38" s="172"/>
      <c r="AD38" s="173"/>
      <c r="AE38" s="174"/>
      <c r="AF38" s="175"/>
      <c r="AG38" s="175"/>
      <c r="AH38" s="175"/>
      <c r="AI38" s="176"/>
      <c r="AJ38" s="5"/>
      <c r="AK38" s="171">
        <f>ROUNDDOWN(AF36/2,0)</f>
        <v>0</v>
      </c>
      <c r="AL38" s="171"/>
      <c r="AM38" s="171"/>
      <c r="AN38" s="6" t="s">
        <v>6</v>
      </c>
      <c r="AO38" s="252"/>
      <c r="AP38" s="171"/>
      <c r="AQ38" s="171"/>
      <c r="AR38" s="296"/>
      <c r="AS38" s="178"/>
      <c r="AT38" s="21"/>
      <c r="AW38" s="28" t="s">
        <v>51</v>
      </c>
      <c r="AX38" s="83">
        <f>IF(AX37&gt;=13,AX37-(AX37-12),AX37)-(AX36-AX37)</f>
        <v>0</v>
      </c>
      <c r="AY38" s="22" t="s">
        <v>22</v>
      </c>
    </row>
    <row r="39" spans="1:54" ht="15.75" customHeight="1" x14ac:dyDescent="0.15">
      <c r="A39" s="8"/>
      <c r="B39" s="255" t="s">
        <v>35</v>
      </c>
      <c r="C39" s="247"/>
      <c r="D39" s="248"/>
      <c r="E39" s="248"/>
      <c r="F39" s="249"/>
      <c r="G39" s="29"/>
      <c r="H39" s="30"/>
      <c r="I39" s="30"/>
      <c r="J39" s="31"/>
      <c r="K39" s="157"/>
      <c r="L39" s="158"/>
      <c r="M39" s="158"/>
      <c r="N39" s="158"/>
      <c r="O39" s="159"/>
      <c r="P39" s="102"/>
      <c r="Q39" s="103"/>
      <c r="R39" s="103"/>
      <c r="S39" s="103"/>
      <c r="T39" s="103"/>
      <c r="U39" s="104"/>
      <c r="V39" s="105"/>
      <c r="W39" s="106"/>
      <c r="X39" s="106"/>
      <c r="Y39" s="107"/>
      <c r="Z39" s="5"/>
      <c r="AA39" s="172"/>
      <c r="AB39" s="172"/>
      <c r="AC39" s="172"/>
      <c r="AD39" s="173"/>
      <c r="AE39" s="174"/>
      <c r="AF39" s="175"/>
      <c r="AG39" s="175"/>
      <c r="AH39" s="175"/>
      <c r="AI39" s="176"/>
      <c r="AJ39" s="18" t="s">
        <v>36</v>
      </c>
      <c r="AK39" s="16"/>
      <c r="AL39" s="16"/>
      <c r="AM39" s="125" t="str">
        <f>IF(AX40=0,"","×"&amp;AX40)</f>
        <v/>
      </c>
      <c r="AN39" s="126"/>
      <c r="AO39" s="252"/>
      <c r="AP39" s="171"/>
      <c r="AQ39" s="171"/>
      <c r="AR39" s="296"/>
      <c r="AS39" s="178"/>
      <c r="AT39" s="21"/>
      <c r="AW39" s="28" t="s">
        <v>52</v>
      </c>
      <c r="AX39" s="83">
        <f>IF(AX37=AX38,1,AX37-AX38+1)</f>
        <v>1</v>
      </c>
      <c r="AY39" s="22" t="s">
        <v>53</v>
      </c>
    </row>
    <row r="40" spans="1:54" ht="15.75" customHeight="1" x14ac:dyDescent="0.15">
      <c r="A40" s="8"/>
      <c r="B40" s="255"/>
      <c r="C40" s="247"/>
      <c r="D40" s="248"/>
      <c r="E40" s="248"/>
      <c r="F40" s="249"/>
      <c r="G40" s="29"/>
      <c r="H40" s="30"/>
      <c r="I40" s="30"/>
      <c r="J40" s="31"/>
      <c r="K40" s="160"/>
      <c r="L40" s="161"/>
      <c r="M40" s="161"/>
      <c r="N40" s="161"/>
      <c r="O40" s="162"/>
      <c r="P40" s="148" t="s">
        <v>12</v>
      </c>
      <c r="Q40" s="149"/>
      <c r="R40" s="149"/>
      <c r="S40" s="149"/>
      <c r="T40" s="149"/>
      <c r="U40" s="150"/>
      <c r="V40" s="99"/>
      <c r="W40" s="100"/>
      <c r="X40" s="100"/>
      <c r="Y40" s="101"/>
      <c r="Z40" s="5"/>
      <c r="AA40" s="8"/>
      <c r="AB40" s="8"/>
      <c r="AC40" s="8"/>
      <c r="AD40" s="6"/>
      <c r="AE40" s="5"/>
      <c r="AF40" s="8"/>
      <c r="AG40" s="8"/>
      <c r="AH40" s="8"/>
      <c r="AI40" s="6"/>
      <c r="AJ40" s="18" t="s">
        <v>81</v>
      </c>
      <c r="AK40" s="16"/>
      <c r="AL40" s="16"/>
      <c r="AM40" s="125" t="str">
        <f>IF(AX41=0,"","×"&amp;AX41)</f>
        <v/>
      </c>
      <c r="AN40" s="126"/>
      <c r="AO40" s="252"/>
      <c r="AP40" s="171"/>
      <c r="AQ40" s="171"/>
      <c r="AR40" s="296"/>
      <c r="AS40" s="178"/>
      <c r="AT40" s="21"/>
      <c r="AW40" s="28" t="s">
        <v>54</v>
      </c>
      <c r="AX40" s="83">
        <f>IF(AX39&gt;=25,IF(AX39&lt;=36,36-AX39+1,0),AX38)</f>
        <v>0</v>
      </c>
      <c r="AY40" s="22" t="s">
        <v>53</v>
      </c>
    </row>
    <row r="41" spans="1:54" ht="15.75" customHeight="1" x14ac:dyDescent="0.15">
      <c r="A41" s="8"/>
      <c r="B41" s="255"/>
      <c r="C41" s="256" t="s">
        <v>20</v>
      </c>
      <c r="D41" s="257"/>
      <c r="E41" s="258"/>
      <c r="F41" s="259"/>
      <c r="G41" s="32"/>
      <c r="H41" s="33"/>
      <c r="I41" s="33"/>
      <c r="J41" s="34"/>
      <c r="K41" s="163"/>
      <c r="L41" s="164"/>
      <c r="M41" s="164"/>
      <c r="N41" s="164"/>
      <c r="O41" s="165"/>
      <c r="P41" s="130"/>
      <c r="Q41" s="131"/>
      <c r="R41" s="131"/>
      <c r="S41" s="131"/>
      <c r="T41" s="131"/>
      <c r="U41" s="132"/>
      <c r="V41" s="5" t="s">
        <v>10</v>
      </c>
      <c r="W41" s="114"/>
      <c r="X41" s="8" t="s">
        <v>22</v>
      </c>
      <c r="Y41" s="15" t="s">
        <v>13</v>
      </c>
      <c r="Z41" s="5"/>
      <c r="AA41" s="72"/>
      <c r="AB41" s="133" t="s">
        <v>68</v>
      </c>
      <c r="AC41" s="134"/>
      <c r="AD41" s="135"/>
      <c r="AE41" s="5"/>
      <c r="AF41" s="8"/>
      <c r="AG41" s="8"/>
      <c r="AH41" s="8"/>
      <c r="AI41" s="6"/>
      <c r="AJ41" s="5"/>
      <c r="AK41" s="80">
        <f>AX40*7500+AX41*5000</f>
        <v>0</v>
      </c>
      <c r="AL41" s="6" t="s">
        <v>16</v>
      </c>
      <c r="AM41" s="81"/>
      <c r="AN41" s="6"/>
      <c r="AO41" s="252"/>
      <c r="AP41" s="171"/>
      <c r="AQ41" s="171"/>
      <c r="AR41" s="296"/>
      <c r="AS41" s="178"/>
      <c r="AT41" s="21"/>
      <c r="AW41" s="28" t="s">
        <v>55</v>
      </c>
      <c r="AX41" s="83">
        <f>AX38-AX40</f>
        <v>0</v>
      </c>
      <c r="AY41" s="22" t="s">
        <v>53</v>
      </c>
    </row>
    <row r="42" spans="1:54" ht="15.75" customHeight="1" x14ac:dyDescent="0.15">
      <c r="A42" s="8"/>
      <c r="B42" s="72" t="s">
        <v>46</v>
      </c>
      <c r="C42" s="35"/>
      <c r="D42" s="36"/>
      <c r="E42" s="36"/>
      <c r="F42" s="37"/>
      <c r="G42" s="38"/>
      <c r="H42" s="39"/>
      <c r="I42" s="39"/>
      <c r="J42" s="40"/>
      <c r="K42" s="166"/>
      <c r="L42" s="167"/>
      <c r="M42" s="167"/>
      <c r="N42" s="167"/>
      <c r="O42" s="168"/>
      <c r="P42" s="63"/>
      <c r="Q42" s="64"/>
      <c r="R42" s="64"/>
      <c r="S42" s="64"/>
      <c r="T42" s="64"/>
      <c r="U42" s="76"/>
      <c r="V42" s="77" t="str">
        <f>IF(P41="","",IF($S$21="✔","（翌月払いのため",""))</f>
        <v/>
      </c>
      <c r="W42" s="78"/>
      <c r="X42" s="77" t="str">
        <f>IF(P41="","",IF($S$21="✔","ヶ月）",""))</f>
        <v/>
      </c>
      <c r="Y42" s="79"/>
      <c r="Z42" s="9"/>
      <c r="AA42" s="10"/>
      <c r="AB42" s="10"/>
      <c r="AC42" s="10"/>
      <c r="AD42" s="11"/>
      <c r="AE42" s="9"/>
      <c r="AF42" s="10"/>
      <c r="AG42" s="10"/>
      <c r="AH42" s="10"/>
      <c r="AI42" s="11"/>
      <c r="AJ42" s="9"/>
      <c r="AK42" s="10"/>
      <c r="AL42" s="10"/>
      <c r="AM42" s="10"/>
      <c r="AN42" s="11"/>
      <c r="AO42" s="253"/>
      <c r="AP42" s="254"/>
      <c r="AQ42" s="254"/>
      <c r="AR42" s="266"/>
      <c r="AS42" s="179"/>
      <c r="AT42" s="21"/>
    </row>
    <row r="43" spans="1:54" ht="15.75" customHeight="1" x14ac:dyDescent="0.15">
      <c r="A43" s="8"/>
      <c r="B43" s="190">
        <v>2</v>
      </c>
      <c r="C43" s="244"/>
      <c r="D43" s="245"/>
      <c r="E43" s="245"/>
      <c r="F43" s="246"/>
      <c r="G43" s="136"/>
      <c r="H43" s="137"/>
      <c r="I43" s="137"/>
      <c r="J43" s="138"/>
      <c r="K43" s="151"/>
      <c r="L43" s="152"/>
      <c r="M43" s="152"/>
      <c r="N43" s="152"/>
      <c r="O43" s="153"/>
      <c r="P43" s="142" t="s">
        <v>11</v>
      </c>
      <c r="Q43" s="143"/>
      <c r="R43" s="143"/>
      <c r="S43" s="143"/>
      <c r="T43" s="143"/>
      <c r="U43" s="144"/>
      <c r="V43" s="2"/>
      <c r="W43" s="14"/>
      <c r="X43" s="14"/>
      <c r="Y43" s="14"/>
      <c r="Z43" s="145"/>
      <c r="AA43" s="146"/>
      <c r="AB43" s="146"/>
      <c r="AC43" s="146"/>
      <c r="AD43" s="147"/>
      <c r="AE43" s="2"/>
      <c r="AF43" s="14"/>
      <c r="AG43" s="14"/>
      <c r="AH43" s="14"/>
      <c r="AI43" s="84" t="s">
        <v>58</v>
      </c>
      <c r="AJ43" s="13" t="s">
        <v>21</v>
      </c>
      <c r="AK43" s="3"/>
      <c r="AL43" s="3"/>
      <c r="AM43" s="3"/>
      <c r="AN43" s="4"/>
      <c r="AO43" s="250">
        <f>MIN(AK44,AK46,AK49)</f>
        <v>0</v>
      </c>
      <c r="AP43" s="251"/>
      <c r="AQ43" s="251"/>
      <c r="AR43" s="265" t="s">
        <v>6</v>
      </c>
      <c r="AS43" s="177"/>
      <c r="AT43" s="21"/>
    </row>
    <row r="44" spans="1:54" ht="15.75" customHeight="1" x14ac:dyDescent="0.15">
      <c r="A44" s="8"/>
      <c r="B44" s="191"/>
      <c r="C44" s="247"/>
      <c r="D44" s="248"/>
      <c r="E44" s="248"/>
      <c r="F44" s="249"/>
      <c r="G44" s="139"/>
      <c r="H44" s="140"/>
      <c r="I44" s="140"/>
      <c r="J44" s="141"/>
      <c r="K44" s="154"/>
      <c r="L44" s="155"/>
      <c r="M44" s="155"/>
      <c r="N44" s="155"/>
      <c r="O44" s="156"/>
      <c r="P44" s="130"/>
      <c r="Q44" s="131"/>
      <c r="R44" s="131"/>
      <c r="S44" s="131"/>
      <c r="T44" s="131"/>
      <c r="U44" s="132"/>
      <c r="V44" s="5" t="s">
        <v>10</v>
      </c>
      <c r="W44" s="114"/>
      <c r="X44" s="8" t="s">
        <v>22</v>
      </c>
      <c r="Y44" s="15" t="s">
        <v>13</v>
      </c>
      <c r="Z44" s="20"/>
      <c r="AA44" s="170"/>
      <c r="AB44" s="170"/>
      <c r="AC44" s="170"/>
      <c r="AD44" s="6" t="s">
        <v>6</v>
      </c>
      <c r="AE44" s="5"/>
      <c r="AF44" s="170"/>
      <c r="AG44" s="170"/>
      <c r="AH44" s="170"/>
      <c r="AI44" s="6" t="s">
        <v>6</v>
      </c>
      <c r="AJ44" s="5"/>
      <c r="AK44" s="171">
        <f>IF(AA44=0,0,ROUNDDOWN((AA44-10000)/2,0))</f>
        <v>0</v>
      </c>
      <c r="AL44" s="171"/>
      <c r="AM44" s="171"/>
      <c r="AN44" s="6" t="s">
        <v>6</v>
      </c>
      <c r="AO44" s="252"/>
      <c r="AP44" s="171"/>
      <c r="AQ44" s="171"/>
      <c r="AR44" s="296"/>
      <c r="AS44" s="178"/>
      <c r="AT44" s="21"/>
      <c r="AU44" s="22">
        <f>YEAR($AU$1)*12+MONTH($AU$1)-YEAR(P44)*12-MONTH(P44)
-IF(DAY(P44+1)=1,IF(DAY($AU$1+1)&gt;1,1),IF(AND(DAY($AU$1+1)&gt;1,
 DAY($AU$1)&lt;DAY(P44)),1))</f>
        <v>1515</v>
      </c>
      <c r="AW44" s="28" t="s">
        <v>48</v>
      </c>
      <c r="AX44" s="82">
        <f>MIN(W44,W49)</f>
        <v>0</v>
      </c>
      <c r="AY44" s="22" t="s">
        <v>49</v>
      </c>
    </row>
    <row r="45" spans="1:54" ht="15.75" customHeight="1" x14ac:dyDescent="0.15">
      <c r="A45" s="8"/>
      <c r="B45" s="191"/>
      <c r="C45" s="247"/>
      <c r="D45" s="248"/>
      <c r="E45" s="248"/>
      <c r="F45" s="249"/>
      <c r="G45" s="139"/>
      <c r="H45" s="140"/>
      <c r="I45" s="140"/>
      <c r="J45" s="141"/>
      <c r="K45" s="154"/>
      <c r="L45" s="155"/>
      <c r="M45" s="155"/>
      <c r="N45" s="155"/>
      <c r="O45" s="156"/>
      <c r="P45" s="108"/>
      <c r="Q45" s="109"/>
      <c r="R45" s="109"/>
      <c r="S45" s="109"/>
      <c r="T45" s="109"/>
      <c r="U45" s="110"/>
      <c r="V45" s="111" t="str">
        <f>IF(P44="","",IF($S$21="✔","（翌月払いのため",""))</f>
        <v/>
      </c>
      <c r="W45" s="112"/>
      <c r="X45" s="111" t="str">
        <f>IF(P44="","",IF($S$21="✔","ヶ月）",""))</f>
        <v/>
      </c>
      <c r="Y45" s="113"/>
      <c r="Z45" s="1"/>
      <c r="AA45" s="172"/>
      <c r="AB45" s="172"/>
      <c r="AC45" s="172"/>
      <c r="AD45" s="173"/>
      <c r="AE45" s="174"/>
      <c r="AF45" s="175"/>
      <c r="AG45" s="175"/>
      <c r="AH45" s="175"/>
      <c r="AI45" s="176"/>
      <c r="AJ45" s="74" t="s">
        <v>15</v>
      </c>
      <c r="AK45" s="7"/>
      <c r="AL45" s="7"/>
      <c r="AM45" s="7"/>
      <c r="AN45" s="6"/>
      <c r="AO45" s="252"/>
      <c r="AP45" s="171"/>
      <c r="AQ45" s="171"/>
      <c r="AR45" s="296"/>
      <c r="AS45" s="178"/>
      <c r="AT45" s="21"/>
      <c r="AW45" s="28" t="s">
        <v>50</v>
      </c>
      <c r="AX45" s="82">
        <f>IF(MIN(W44,W49)&gt;=73,72,MIN(W44,W49))</f>
        <v>0</v>
      </c>
      <c r="AY45" s="22" t="s">
        <v>22</v>
      </c>
    </row>
    <row r="46" spans="1:54" ht="15.75" customHeight="1" x14ac:dyDescent="0.15">
      <c r="A46" s="19"/>
      <c r="B46" s="191"/>
      <c r="C46" s="247"/>
      <c r="D46" s="248"/>
      <c r="E46" s="248"/>
      <c r="F46" s="249"/>
      <c r="G46" s="139"/>
      <c r="H46" s="140"/>
      <c r="I46" s="140"/>
      <c r="J46" s="141"/>
      <c r="K46" s="154"/>
      <c r="L46" s="155"/>
      <c r="M46" s="155"/>
      <c r="N46" s="155"/>
      <c r="O46" s="156"/>
      <c r="P46" s="18"/>
      <c r="Q46" s="16"/>
      <c r="R46" s="16"/>
      <c r="S46" s="16"/>
      <c r="T46" s="16"/>
      <c r="U46" s="98"/>
      <c r="V46" s="99"/>
      <c r="W46" s="100"/>
      <c r="X46" s="100"/>
      <c r="Y46" s="101"/>
      <c r="Z46" s="12"/>
      <c r="AA46" s="172"/>
      <c r="AB46" s="172"/>
      <c r="AC46" s="172"/>
      <c r="AD46" s="173"/>
      <c r="AE46" s="174"/>
      <c r="AF46" s="175"/>
      <c r="AG46" s="175"/>
      <c r="AH46" s="175"/>
      <c r="AI46" s="176"/>
      <c r="AJ46" s="5"/>
      <c r="AK46" s="171">
        <f>ROUNDDOWN(AF44/2,0)</f>
        <v>0</v>
      </c>
      <c r="AL46" s="171"/>
      <c r="AM46" s="171"/>
      <c r="AN46" s="6" t="s">
        <v>6</v>
      </c>
      <c r="AO46" s="252"/>
      <c r="AP46" s="171"/>
      <c r="AQ46" s="171"/>
      <c r="AR46" s="296"/>
      <c r="AS46" s="178"/>
      <c r="AT46" s="21"/>
      <c r="AW46" s="28" t="s">
        <v>51</v>
      </c>
      <c r="AX46" s="83">
        <f>IF(AX45&gt;=13,AX45-(AX45-12),AX45)-(AX44-AX45)</f>
        <v>0</v>
      </c>
      <c r="AY46" s="22" t="s">
        <v>22</v>
      </c>
    </row>
    <row r="47" spans="1:54" ht="15.75" customHeight="1" x14ac:dyDescent="0.15">
      <c r="A47" s="8"/>
      <c r="B47" s="255" t="s">
        <v>35</v>
      </c>
      <c r="C47" s="247"/>
      <c r="D47" s="248"/>
      <c r="E47" s="248"/>
      <c r="F47" s="249"/>
      <c r="G47" s="29"/>
      <c r="H47" s="30"/>
      <c r="I47" s="30"/>
      <c r="J47" s="31"/>
      <c r="K47" s="157"/>
      <c r="L47" s="158"/>
      <c r="M47" s="158"/>
      <c r="N47" s="158"/>
      <c r="O47" s="159"/>
      <c r="P47" s="102"/>
      <c r="Q47" s="103"/>
      <c r="R47" s="103"/>
      <c r="S47" s="103"/>
      <c r="T47" s="103"/>
      <c r="U47" s="104"/>
      <c r="V47" s="105"/>
      <c r="W47" s="106"/>
      <c r="X47" s="106"/>
      <c r="Y47" s="107"/>
      <c r="Z47" s="5"/>
      <c r="AA47" s="172"/>
      <c r="AB47" s="172"/>
      <c r="AC47" s="172"/>
      <c r="AD47" s="173"/>
      <c r="AE47" s="174"/>
      <c r="AF47" s="175"/>
      <c r="AG47" s="175"/>
      <c r="AH47" s="175"/>
      <c r="AI47" s="176"/>
      <c r="AJ47" s="18" t="s">
        <v>36</v>
      </c>
      <c r="AK47" s="16"/>
      <c r="AL47" s="16"/>
      <c r="AM47" s="125" t="str">
        <f>IF(AX48=0,"","×"&amp;AX48)</f>
        <v/>
      </c>
      <c r="AN47" s="126"/>
      <c r="AO47" s="252"/>
      <c r="AP47" s="171"/>
      <c r="AQ47" s="171"/>
      <c r="AR47" s="296"/>
      <c r="AS47" s="178"/>
      <c r="AT47" s="21"/>
      <c r="AW47" s="28" t="s">
        <v>52</v>
      </c>
      <c r="AX47" s="83">
        <f>IF(AX45=AX46,1,AX45-AX46+1)</f>
        <v>1</v>
      </c>
      <c r="AY47" s="22" t="s">
        <v>53</v>
      </c>
    </row>
    <row r="48" spans="1:54" ht="15.75" customHeight="1" x14ac:dyDescent="0.15">
      <c r="A48" s="8"/>
      <c r="B48" s="255"/>
      <c r="C48" s="247"/>
      <c r="D48" s="248"/>
      <c r="E48" s="248"/>
      <c r="F48" s="249"/>
      <c r="G48" s="29"/>
      <c r="H48" s="30"/>
      <c r="I48" s="30"/>
      <c r="J48" s="31"/>
      <c r="K48" s="160"/>
      <c r="L48" s="161"/>
      <c r="M48" s="161"/>
      <c r="N48" s="161"/>
      <c r="O48" s="162"/>
      <c r="P48" s="148" t="s">
        <v>12</v>
      </c>
      <c r="Q48" s="149"/>
      <c r="R48" s="149"/>
      <c r="S48" s="149"/>
      <c r="T48" s="149"/>
      <c r="U48" s="150"/>
      <c r="V48" s="99"/>
      <c r="W48" s="100"/>
      <c r="X48" s="100"/>
      <c r="Y48" s="101"/>
      <c r="Z48" s="5"/>
      <c r="AA48" s="8"/>
      <c r="AB48" s="8"/>
      <c r="AC48" s="8"/>
      <c r="AD48" s="6"/>
      <c r="AE48" s="5"/>
      <c r="AF48" s="8"/>
      <c r="AG48" s="8"/>
      <c r="AH48" s="8"/>
      <c r="AI48" s="6"/>
      <c r="AJ48" s="18" t="s">
        <v>81</v>
      </c>
      <c r="AK48" s="16"/>
      <c r="AL48" s="16"/>
      <c r="AM48" s="125" t="str">
        <f>IF(AX49=0,"","×"&amp;AX49)</f>
        <v/>
      </c>
      <c r="AN48" s="126"/>
      <c r="AO48" s="252"/>
      <c r="AP48" s="171"/>
      <c r="AQ48" s="171"/>
      <c r="AR48" s="296"/>
      <c r="AS48" s="178"/>
      <c r="AT48" s="21"/>
      <c r="AW48" s="28" t="s">
        <v>54</v>
      </c>
      <c r="AX48" s="83">
        <f>IF(AX47&gt;=25,IF(AX47&lt;=36,36-AX47+1,0),AX46)</f>
        <v>0</v>
      </c>
      <c r="AY48" s="22" t="s">
        <v>53</v>
      </c>
    </row>
    <row r="49" spans="1:51" ht="15.75" customHeight="1" x14ac:dyDescent="0.15">
      <c r="A49" s="8"/>
      <c r="B49" s="255"/>
      <c r="C49" s="256" t="s">
        <v>20</v>
      </c>
      <c r="D49" s="257"/>
      <c r="E49" s="258"/>
      <c r="F49" s="259"/>
      <c r="G49" s="32"/>
      <c r="H49" s="33"/>
      <c r="I49" s="33"/>
      <c r="J49" s="34"/>
      <c r="K49" s="163"/>
      <c r="L49" s="164"/>
      <c r="M49" s="164"/>
      <c r="N49" s="164"/>
      <c r="O49" s="165"/>
      <c r="P49" s="130"/>
      <c r="Q49" s="131"/>
      <c r="R49" s="131"/>
      <c r="S49" s="131"/>
      <c r="T49" s="131"/>
      <c r="U49" s="132"/>
      <c r="V49" s="5" t="s">
        <v>10</v>
      </c>
      <c r="W49" s="114"/>
      <c r="X49" s="8" t="s">
        <v>22</v>
      </c>
      <c r="Y49" s="15" t="s">
        <v>13</v>
      </c>
      <c r="Z49" s="5"/>
      <c r="AA49" s="72" t="s">
        <v>46</v>
      </c>
      <c r="AB49" s="133" t="s">
        <v>68</v>
      </c>
      <c r="AC49" s="134"/>
      <c r="AD49" s="135"/>
      <c r="AE49" s="5"/>
      <c r="AF49" s="8"/>
      <c r="AG49" s="8"/>
      <c r="AH49" s="8"/>
      <c r="AI49" s="6"/>
      <c r="AJ49" s="5"/>
      <c r="AK49" s="80">
        <f>AX48*7500+AX49*5000</f>
        <v>0</v>
      </c>
      <c r="AL49" s="6" t="s">
        <v>16</v>
      </c>
      <c r="AM49" s="81"/>
      <c r="AN49" s="6"/>
      <c r="AO49" s="252"/>
      <c r="AP49" s="171"/>
      <c r="AQ49" s="171"/>
      <c r="AR49" s="296"/>
      <c r="AS49" s="178"/>
      <c r="AT49" s="21"/>
      <c r="AW49" s="28" t="s">
        <v>55</v>
      </c>
      <c r="AX49" s="83">
        <f>AX46-AX48</f>
        <v>0</v>
      </c>
      <c r="AY49" s="22" t="s">
        <v>53</v>
      </c>
    </row>
    <row r="50" spans="1:51" ht="15.75" customHeight="1" x14ac:dyDescent="0.15">
      <c r="A50" s="8"/>
      <c r="B50" s="72" t="s">
        <v>46</v>
      </c>
      <c r="C50" s="35"/>
      <c r="D50" s="36"/>
      <c r="E50" s="36"/>
      <c r="F50" s="37"/>
      <c r="G50" s="38"/>
      <c r="H50" s="39"/>
      <c r="I50" s="39"/>
      <c r="J50" s="40"/>
      <c r="K50" s="166"/>
      <c r="L50" s="167"/>
      <c r="M50" s="167"/>
      <c r="N50" s="167"/>
      <c r="O50" s="168"/>
      <c r="P50" s="63"/>
      <c r="Q50" s="64"/>
      <c r="R50" s="64"/>
      <c r="S50" s="64"/>
      <c r="T50" s="64"/>
      <c r="U50" s="76"/>
      <c r="V50" s="77" t="str">
        <f>IF(P49="","",IF($S$21="✔","（翌月払いのため",""))</f>
        <v/>
      </c>
      <c r="W50" s="78"/>
      <c r="X50" s="77" t="str">
        <f>IF(P49="","",IF($S$21="✔","ヶ月）",""))</f>
        <v/>
      </c>
      <c r="Y50" s="79"/>
      <c r="Z50" s="9"/>
      <c r="AA50" s="10"/>
      <c r="AB50" s="10"/>
      <c r="AC50" s="10"/>
      <c r="AD50" s="11"/>
      <c r="AE50" s="9"/>
      <c r="AF50" s="10"/>
      <c r="AG50" s="10"/>
      <c r="AH50" s="10"/>
      <c r="AI50" s="11"/>
      <c r="AJ50" s="9"/>
      <c r="AK50" s="10"/>
      <c r="AL50" s="10"/>
      <c r="AM50" s="10"/>
      <c r="AN50" s="11"/>
      <c r="AO50" s="253"/>
      <c r="AP50" s="254"/>
      <c r="AQ50" s="254"/>
      <c r="AR50" s="266"/>
      <c r="AS50" s="179"/>
      <c r="AT50" s="21"/>
    </row>
    <row r="51" spans="1:51" ht="15.75" customHeight="1" x14ac:dyDescent="0.15">
      <c r="A51" s="8"/>
      <c r="B51" s="190">
        <v>3</v>
      </c>
      <c r="C51" s="244"/>
      <c r="D51" s="245"/>
      <c r="E51" s="245"/>
      <c r="F51" s="246"/>
      <c r="G51" s="136"/>
      <c r="H51" s="137"/>
      <c r="I51" s="137"/>
      <c r="J51" s="138"/>
      <c r="K51" s="151"/>
      <c r="L51" s="152"/>
      <c r="M51" s="152"/>
      <c r="N51" s="152"/>
      <c r="O51" s="153"/>
      <c r="P51" s="142" t="s">
        <v>11</v>
      </c>
      <c r="Q51" s="143"/>
      <c r="R51" s="143"/>
      <c r="S51" s="143"/>
      <c r="T51" s="143"/>
      <c r="U51" s="144"/>
      <c r="V51" s="2"/>
      <c r="W51" s="14"/>
      <c r="X51" s="14"/>
      <c r="Y51" s="14"/>
      <c r="Z51" s="145"/>
      <c r="AA51" s="146"/>
      <c r="AB51" s="146"/>
      <c r="AC51" s="146"/>
      <c r="AD51" s="147"/>
      <c r="AE51" s="2"/>
      <c r="AF51" s="14"/>
      <c r="AG51" s="14"/>
      <c r="AH51" s="14"/>
      <c r="AI51" s="84" t="s">
        <v>58</v>
      </c>
      <c r="AJ51" s="13" t="s">
        <v>21</v>
      </c>
      <c r="AK51" s="3"/>
      <c r="AL51" s="3"/>
      <c r="AM51" s="3"/>
      <c r="AN51" s="4"/>
      <c r="AO51" s="250">
        <f>MIN(AK52,AK54,AK57)</f>
        <v>0</v>
      </c>
      <c r="AP51" s="251"/>
      <c r="AQ51" s="251"/>
      <c r="AR51" s="265" t="s">
        <v>6</v>
      </c>
      <c r="AS51" s="177"/>
      <c r="AT51" s="21"/>
    </row>
    <row r="52" spans="1:51" ht="15.75" customHeight="1" x14ac:dyDescent="0.15">
      <c r="A52" s="8"/>
      <c r="B52" s="191"/>
      <c r="C52" s="247"/>
      <c r="D52" s="248"/>
      <c r="E52" s="248"/>
      <c r="F52" s="249"/>
      <c r="G52" s="139"/>
      <c r="H52" s="140"/>
      <c r="I52" s="140"/>
      <c r="J52" s="141"/>
      <c r="K52" s="154"/>
      <c r="L52" s="155"/>
      <c r="M52" s="155"/>
      <c r="N52" s="155"/>
      <c r="O52" s="156"/>
      <c r="P52" s="130"/>
      <c r="Q52" s="131"/>
      <c r="R52" s="131"/>
      <c r="S52" s="131"/>
      <c r="T52" s="131"/>
      <c r="U52" s="132"/>
      <c r="V52" s="5" t="s">
        <v>10</v>
      </c>
      <c r="W52" s="114"/>
      <c r="X52" s="8" t="s">
        <v>22</v>
      </c>
      <c r="Y52" s="15" t="s">
        <v>13</v>
      </c>
      <c r="Z52" s="20"/>
      <c r="AA52" s="170"/>
      <c r="AB52" s="170"/>
      <c r="AC52" s="170"/>
      <c r="AD52" s="6" t="s">
        <v>6</v>
      </c>
      <c r="AE52" s="5"/>
      <c r="AF52" s="170"/>
      <c r="AG52" s="170"/>
      <c r="AH52" s="170"/>
      <c r="AI52" s="6" t="s">
        <v>6</v>
      </c>
      <c r="AJ52" s="5"/>
      <c r="AK52" s="171">
        <f>IF(AA52=0,0,ROUNDDOWN((AA52-10000)/2,0))</f>
        <v>0</v>
      </c>
      <c r="AL52" s="171"/>
      <c r="AM52" s="171"/>
      <c r="AN52" s="6" t="s">
        <v>6</v>
      </c>
      <c r="AO52" s="252"/>
      <c r="AP52" s="171"/>
      <c r="AQ52" s="171"/>
      <c r="AR52" s="296"/>
      <c r="AS52" s="178"/>
      <c r="AT52" s="21"/>
      <c r="AU52" s="22">
        <f>YEAR($AU$1)*12+MONTH($AU$1)-YEAR(P52)*12-MONTH(P52)
-IF(DAY(P52+1)=1,IF(DAY($AU$1+1)&gt;1,1),IF(AND(DAY($AU$1+1)&gt;1,
 DAY($AU$1)&lt;DAY(P52)),1))</f>
        <v>1515</v>
      </c>
      <c r="AW52" s="28" t="s">
        <v>48</v>
      </c>
      <c r="AX52" s="82">
        <f>MIN(W52,W57)</f>
        <v>0</v>
      </c>
      <c r="AY52" s="22" t="s">
        <v>49</v>
      </c>
    </row>
    <row r="53" spans="1:51" ht="15.75" customHeight="1" x14ac:dyDescent="0.15">
      <c r="A53" s="8"/>
      <c r="B53" s="191"/>
      <c r="C53" s="247"/>
      <c r="D53" s="248"/>
      <c r="E53" s="248"/>
      <c r="F53" s="249"/>
      <c r="G53" s="139"/>
      <c r="H53" s="140"/>
      <c r="I53" s="140"/>
      <c r="J53" s="141"/>
      <c r="K53" s="154"/>
      <c r="L53" s="155"/>
      <c r="M53" s="155"/>
      <c r="N53" s="155"/>
      <c r="O53" s="156"/>
      <c r="P53" s="108"/>
      <c r="Q53" s="109"/>
      <c r="R53" s="109"/>
      <c r="S53" s="109"/>
      <c r="T53" s="109"/>
      <c r="U53" s="110"/>
      <c r="V53" s="111" t="str">
        <f>IF(P52="","",IF($S$21="✔","（翌月払いのため",""))</f>
        <v/>
      </c>
      <c r="W53" s="112"/>
      <c r="X53" s="111" t="str">
        <f>IF(P52="","",IF($S$21="✔","ヶ月）",""))</f>
        <v/>
      </c>
      <c r="Y53" s="113"/>
      <c r="Z53" s="1"/>
      <c r="AA53" s="172"/>
      <c r="AB53" s="172"/>
      <c r="AC53" s="172"/>
      <c r="AD53" s="173"/>
      <c r="AE53" s="174"/>
      <c r="AF53" s="175"/>
      <c r="AG53" s="175"/>
      <c r="AH53" s="175"/>
      <c r="AI53" s="176"/>
      <c r="AJ53" s="74" t="s">
        <v>15</v>
      </c>
      <c r="AK53" s="7"/>
      <c r="AL53" s="7"/>
      <c r="AM53" s="7"/>
      <c r="AN53" s="6"/>
      <c r="AO53" s="252"/>
      <c r="AP53" s="171"/>
      <c r="AQ53" s="171"/>
      <c r="AR53" s="296"/>
      <c r="AS53" s="178"/>
      <c r="AT53" s="21"/>
      <c r="AW53" s="28" t="s">
        <v>50</v>
      </c>
      <c r="AX53" s="82">
        <f>IF(MIN(W52,W57)&gt;=73,72,MIN(W52,W57))</f>
        <v>0</v>
      </c>
      <c r="AY53" s="22" t="s">
        <v>22</v>
      </c>
    </row>
    <row r="54" spans="1:51" ht="15.75" customHeight="1" x14ac:dyDescent="0.15">
      <c r="A54" s="19"/>
      <c r="B54" s="191"/>
      <c r="C54" s="247"/>
      <c r="D54" s="248"/>
      <c r="E54" s="248"/>
      <c r="F54" s="249"/>
      <c r="G54" s="139"/>
      <c r="H54" s="140"/>
      <c r="I54" s="140"/>
      <c r="J54" s="141"/>
      <c r="K54" s="154"/>
      <c r="L54" s="155"/>
      <c r="M54" s="155"/>
      <c r="N54" s="155"/>
      <c r="O54" s="156"/>
      <c r="P54" s="18"/>
      <c r="Q54" s="16"/>
      <c r="R54" s="16"/>
      <c r="S54" s="16"/>
      <c r="T54" s="16"/>
      <c r="U54" s="98"/>
      <c r="V54" s="99"/>
      <c r="W54" s="100"/>
      <c r="X54" s="100"/>
      <c r="Y54" s="101"/>
      <c r="Z54" s="12"/>
      <c r="AA54" s="172"/>
      <c r="AB54" s="172"/>
      <c r="AC54" s="172"/>
      <c r="AD54" s="173"/>
      <c r="AE54" s="174"/>
      <c r="AF54" s="175"/>
      <c r="AG54" s="175"/>
      <c r="AH54" s="175"/>
      <c r="AI54" s="176"/>
      <c r="AJ54" s="5"/>
      <c r="AK54" s="171">
        <f>ROUNDDOWN(AF52/2,0)</f>
        <v>0</v>
      </c>
      <c r="AL54" s="171"/>
      <c r="AM54" s="171"/>
      <c r="AN54" s="6" t="s">
        <v>6</v>
      </c>
      <c r="AO54" s="252"/>
      <c r="AP54" s="171"/>
      <c r="AQ54" s="171"/>
      <c r="AR54" s="296"/>
      <c r="AS54" s="178"/>
      <c r="AT54" s="21"/>
      <c r="AW54" s="28" t="s">
        <v>51</v>
      </c>
      <c r="AX54" s="83">
        <f>IF(AX53&gt;=13,AX53-(AX53-12),AX53)-(AX52-AX53)</f>
        <v>0</v>
      </c>
      <c r="AY54" s="22" t="s">
        <v>22</v>
      </c>
    </row>
    <row r="55" spans="1:51" ht="15.75" customHeight="1" x14ac:dyDescent="0.15">
      <c r="A55" s="8"/>
      <c r="B55" s="255" t="s">
        <v>35</v>
      </c>
      <c r="C55" s="247"/>
      <c r="D55" s="248"/>
      <c r="E55" s="248"/>
      <c r="F55" s="249"/>
      <c r="G55" s="29"/>
      <c r="H55" s="30"/>
      <c r="I55" s="30"/>
      <c r="J55" s="31"/>
      <c r="K55" s="157"/>
      <c r="L55" s="158"/>
      <c r="M55" s="158"/>
      <c r="N55" s="158"/>
      <c r="O55" s="159"/>
      <c r="P55" s="102"/>
      <c r="Q55" s="103"/>
      <c r="R55" s="103"/>
      <c r="S55" s="103"/>
      <c r="T55" s="103"/>
      <c r="U55" s="104"/>
      <c r="V55" s="105"/>
      <c r="W55" s="106"/>
      <c r="X55" s="106"/>
      <c r="Y55" s="107"/>
      <c r="Z55" s="5"/>
      <c r="AA55" s="172"/>
      <c r="AB55" s="172"/>
      <c r="AC55" s="172"/>
      <c r="AD55" s="173"/>
      <c r="AE55" s="174"/>
      <c r="AF55" s="175"/>
      <c r="AG55" s="175"/>
      <c r="AH55" s="175"/>
      <c r="AI55" s="176"/>
      <c r="AJ55" s="18" t="s">
        <v>36</v>
      </c>
      <c r="AK55" s="16"/>
      <c r="AL55" s="16"/>
      <c r="AM55" s="125" t="str">
        <f>IF(AX56=0,"","×"&amp;AX56)</f>
        <v/>
      </c>
      <c r="AN55" s="126"/>
      <c r="AO55" s="252"/>
      <c r="AP55" s="171"/>
      <c r="AQ55" s="171"/>
      <c r="AR55" s="296"/>
      <c r="AS55" s="178"/>
      <c r="AT55" s="21"/>
      <c r="AW55" s="28" t="s">
        <v>52</v>
      </c>
      <c r="AX55" s="83">
        <f>IF(AX53=AX54,1,AX53-AX54+1)</f>
        <v>1</v>
      </c>
      <c r="AY55" s="22" t="s">
        <v>53</v>
      </c>
    </row>
    <row r="56" spans="1:51" ht="15.75" customHeight="1" x14ac:dyDescent="0.15">
      <c r="A56" s="8"/>
      <c r="B56" s="255"/>
      <c r="C56" s="247"/>
      <c r="D56" s="248"/>
      <c r="E56" s="248"/>
      <c r="F56" s="249"/>
      <c r="G56" s="29"/>
      <c r="H56" s="30"/>
      <c r="I56" s="30"/>
      <c r="J56" s="31"/>
      <c r="K56" s="160"/>
      <c r="L56" s="161"/>
      <c r="M56" s="161"/>
      <c r="N56" s="161"/>
      <c r="O56" s="162"/>
      <c r="P56" s="148" t="s">
        <v>12</v>
      </c>
      <c r="Q56" s="149"/>
      <c r="R56" s="149"/>
      <c r="S56" s="149"/>
      <c r="T56" s="149"/>
      <c r="U56" s="150"/>
      <c r="V56" s="99"/>
      <c r="W56" s="100"/>
      <c r="X56" s="100"/>
      <c r="Y56" s="101"/>
      <c r="Z56" s="5"/>
      <c r="AA56" s="8"/>
      <c r="AB56" s="8"/>
      <c r="AC56" s="8"/>
      <c r="AD56" s="6"/>
      <c r="AE56" s="5"/>
      <c r="AF56" s="8"/>
      <c r="AG56" s="8"/>
      <c r="AH56" s="8"/>
      <c r="AI56" s="6"/>
      <c r="AJ56" s="18" t="s">
        <v>81</v>
      </c>
      <c r="AK56" s="16"/>
      <c r="AL56" s="16"/>
      <c r="AM56" s="125" t="str">
        <f>IF(AX57=0,"","×"&amp;AX57)</f>
        <v/>
      </c>
      <c r="AN56" s="126"/>
      <c r="AO56" s="252"/>
      <c r="AP56" s="171"/>
      <c r="AQ56" s="171"/>
      <c r="AR56" s="296"/>
      <c r="AS56" s="178"/>
      <c r="AT56" s="21"/>
      <c r="AW56" s="28" t="s">
        <v>54</v>
      </c>
      <c r="AX56" s="83">
        <f>IF(AX55&gt;=25,IF(AX55&lt;=36,36-AX55+1,0),AX54)</f>
        <v>0</v>
      </c>
      <c r="AY56" s="22" t="s">
        <v>53</v>
      </c>
    </row>
    <row r="57" spans="1:51" ht="15.75" customHeight="1" x14ac:dyDescent="0.15">
      <c r="A57" s="8"/>
      <c r="B57" s="255"/>
      <c r="C57" s="256" t="s">
        <v>20</v>
      </c>
      <c r="D57" s="257"/>
      <c r="E57" s="258"/>
      <c r="F57" s="259"/>
      <c r="G57" s="32"/>
      <c r="H57" s="33"/>
      <c r="I57" s="33"/>
      <c r="J57" s="34"/>
      <c r="K57" s="163"/>
      <c r="L57" s="164"/>
      <c r="M57" s="164"/>
      <c r="N57" s="164"/>
      <c r="O57" s="165"/>
      <c r="P57" s="130"/>
      <c r="Q57" s="131"/>
      <c r="R57" s="131"/>
      <c r="S57" s="131"/>
      <c r="T57" s="131"/>
      <c r="U57" s="132"/>
      <c r="V57" s="5" t="s">
        <v>10</v>
      </c>
      <c r="W57" s="114"/>
      <c r="X57" s="8" t="s">
        <v>22</v>
      </c>
      <c r="Y57" s="15" t="s">
        <v>13</v>
      </c>
      <c r="Z57" s="5"/>
      <c r="AA57" s="72" t="s">
        <v>46</v>
      </c>
      <c r="AB57" s="133" t="s">
        <v>68</v>
      </c>
      <c r="AC57" s="134"/>
      <c r="AD57" s="135"/>
      <c r="AE57" s="5"/>
      <c r="AF57" s="8"/>
      <c r="AG57" s="8"/>
      <c r="AH57" s="8"/>
      <c r="AI57" s="6"/>
      <c r="AJ57" s="5"/>
      <c r="AK57" s="80">
        <f>AX56*7500+AX57*5000</f>
        <v>0</v>
      </c>
      <c r="AL57" s="6" t="s">
        <v>16</v>
      </c>
      <c r="AM57" s="81"/>
      <c r="AN57" s="6"/>
      <c r="AO57" s="252"/>
      <c r="AP57" s="171"/>
      <c r="AQ57" s="171"/>
      <c r="AR57" s="296"/>
      <c r="AS57" s="178"/>
      <c r="AT57" s="21"/>
      <c r="AW57" s="28" t="s">
        <v>55</v>
      </c>
      <c r="AX57" s="83">
        <f>AX54-AX56</f>
        <v>0</v>
      </c>
      <c r="AY57" s="22" t="s">
        <v>53</v>
      </c>
    </row>
    <row r="58" spans="1:51" ht="15.75" customHeight="1" x14ac:dyDescent="0.15">
      <c r="A58" s="8"/>
      <c r="B58" s="72" t="s">
        <v>46</v>
      </c>
      <c r="C58" s="35"/>
      <c r="D58" s="36"/>
      <c r="E58" s="36"/>
      <c r="F58" s="37"/>
      <c r="G58" s="38"/>
      <c r="H58" s="39"/>
      <c r="I58" s="39"/>
      <c r="J58" s="40"/>
      <c r="K58" s="166"/>
      <c r="L58" s="167"/>
      <c r="M58" s="167"/>
      <c r="N58" s="167"/>
      <c r="O58" s="168"/>
      <c r="P58" s="63"/>
      <c r="Q58" s="64"/>
      <c r="R58" s="64"/>
      <c r="S58" s="64"/>
      <c r="T58" s="64"/>
      <c r="U58" s="76"/>
      <c r="V58" s="77" t="str">
        <f>IF(P57="","",IF($S$21="✔","（翌月払いのため",""))</f>
        <v/>
      </c>
      <c r="W58" s="78"/>
      <c r="X58" s="77" t="str">
        <f>IF(P57="","",IF($S$21="✔","ヶ月）",""))</f>
        <v/>
      </c>
      <c r="Y58" s="79"/>
      <c r="Z58" s="9"/>
      <c r="AA58" s="10"/>
      <c r="AB58" s="10"/>
      <c r="AC58" s="10"/>
      <c r="AD58" s="11"/>
      <c r="AE58" s="9"/>
      <c r="AF58" s="10"/>
      <c r="AG58" s="10"/>
      <c r="AH58" s="10"/>
      <c r="AI58" s="11"/>
      <c r="AJ58" s="9"/>
      <c r="AK58" s="10"/>
      <c r="AL58" s="10"/>
      <c r="AM58" s="10"/>
      <c r="AN58" s="11"/>
      <c r="AO58" s="253"/>
      <c r="AP58" s="254"/>
      <c r="AQ58" s="254"/>
      <c r="AR58" s="266"/>
      <c r="AS58" s="179"/>
      <c r="AT58" s="21"/>
    </row>
    <row r="59" spans="1:51" ht="14.25" customHeight="1" x14ac:dyDescent="0.15">
      <c r="A59" s="8"/>
      <c r="B59" s="193" t="s">
        <v>5</v>
      </c>
      <c r="C59" s="194"/>
      <c r="D59" s="194"/>
      <c r="E59" s="194"/>
      <c r="F59" s="195"/>
      <c r="G59" s="267"/>
      <c r="H59" s="268"/>
      <c r="I59" s="268"/>
      <c r="J59" s="269"/>
      <c r="K59" s="267"/>
      <c r="L59" s="268"/>
      <c r="M59" s="268"/>
      <c r="N59" s="268"/>
      <c r="O59" s="269"/>
      <c r="P59" s="267"/>
      <c r="Q59" s="268"/>
      <c r="R59" s="268"/>
      <c r="S59" s="268"/>
      <c r="T59" s="268"/>
      <c r="U59" s="269"/>
      <c r="V59" s="267"/>
      <c r="W59" s="268"/>
      <c r="X59" s="268"/>
      <c r="Y59" s="269"/>
      <c r="Z59" s="273">
        <f>SUM(AA36+AA44+AA52)</f>
        <v>0</v>
      </c>
      <c r="AA59" s="274"/>
      <c r="AB59" s="274"/>
      <c r="AC59" s="274"/>
      <c r="AD59" s="265" t="s">
        <v>6</v>
      </c>
      <c r="AE59" s="261">
        <f>SUM(AF36+AF44+AF52)</f>
        <v>0</v>
      </c>
      <c r="AF59" s="262"/>
      <c r="AG59" s="262"/>
      <c r="AH59" s="262"/>
      <c r="AI59" s="265" t="s">
        <v>6</v>
      </c>
      <c r="AJ59" s="267"/>
      <c r="AK59" s="268"/>
      <c r="AL59" s="268"/>
      <c r="AM59" s="268"/>
      <c r="AN59" s="269"/>
      <c r="AO59" s="261">
        <f>SUM(AO35:AQ58)</f>
        <v>0</v>
      </c>
      <c r="AP59" s="262"/>
      <c r="AQ59" s="262"/>
      <c r="AR59" s="265" t="s">
        <v>6</v>
      </c>
      <c r="AS59" s="277"/>
      <c r="AT59" s="21"/>
    </row>
    <row r="60" spans="1:51" ht="14.25" customHeight="1" x14ac:dyDescent="0.15">
      <c r="A60" s="8"/>
      <c r="B60" s="199"/>
      <c r="C60" s="200"/>
      <c r="D60" s="200"/>
      <c r="E60" s="200"/>
      <c r="F60" s="201"/>
      <c r="G60" s="270"/>
      <c r="H60" s="271"/>
      <c r="I60" s="271"/>
      <c r="J60" s="272"/>
      <c r="K60" s="270"/>
      <c r="L60" s="271"/>
      <c r="M60" s="271"/>
      <c r="N60" s="271"/>
      <c r="O60" s="272"/>
      <c r="P60" s="270"/>
      <c r="Q60" s="271"/>
      <c r="R60" s="271"/>
      <c r="S60" s="271"/>
      <c r="T60" s="271"/>
      <c r="U60" s="272"/>
      <c r="V60" s="270"/>
      <c r="W60" s="271"/>
      <c r="X60" s="271"/>
      <c r="Y60" s="272"/>
      <c r="Z60" s="275"/>
      <c r="AA60" s="276"/>
      <c r="AB60" s="276"/>
      <c r="AC60" s="276"/>
      <c r="AD60" s="266"/>
      <c r="AE60" s="263"/>
      <c r="AF60" s="264"/>
      <c r="AG60" s="264"/>
      <c r="AH60" s="264"/>
      <c r="AI60" s="266"/>
      <c r="AJ60" s="270"/>
      <c r="AK60" s="271"/>
      <c r="AL60" s="271"/>
      <c r="AM60" s="271"/>
      <c r="AN60" s="272"/>
      <c r="AO60" s="263"/>
      <c r="AP60" s="264"/>
      <c r="AQ60" s="264"/>
      <c r="AR60" s="266"/>
      <c r="AS60" s="278"/>
      <c r="AT60" s="21"/>
    </row>
    <row r="61" spans="1:51" ht="21" customHeight="1" x14ac:dyDescent="0.15">
      <c r="A61" s="8"/>
      <c r="B61" s="17" t="s">
        <v>23</v>
      </c>
      <c r="C61" s="25"/>
      <c r="D61" s="25"/>
      <c r="E61" s="25"/>
      <c r="F61" s="25"/>
      <c r="G61" s="25"/>
      <c r="H61" s="25"/>
      <c r="I61" s="25"/>
      <c r="J61" s="25"/>
      <c r="K61" s="25"/>
      <c r="L61" s="73"/>
      <c r="M61" s="8"/>
      <c r="N61" s="8"/>
      <c r="O61" s="8"/>
      <c r="P61" s="8"/>
      <c r="Q61" s="41"/>
      <c r="R61" s="73"/>
      <c r="S61" s="25"/>
      <c r="T61" s="25"/>
      <c r="U61" s="25"/>
      <c r="V61" s="25"/>
      <c r="W61" s="25"/>
      <c r="X61" s="25"/>
      <c r="Y61" s="25"/>
      <c r="Z61" s="25"/>
      <c r="AA61" s="25"/>
      <c r="AB61" s="25"/>
      <c r="AC61" s="25"/>
      <c r="AD61" s="25"/>
      <c r="AE61" s="25"/>
      <c r="AF61" s="25"/>
      <c r="AG61" s="25"/>
      <c r="AH61" s="25"/>
      <c r="AI61" s="25"/>
      <c r="AJ61" s="25"/>
      <c r="AK61" s="8"/>
      <c r="AL61" s="8"/>
      <c r="AM61" s="8"/>
      <c r="AN61" s="8"/>
      <c r="AO61" s="25"/>
      <c r="AP61" s="25"/>
      <c r="AQ61" s="25"/>
      <c r="AR61" s="25"/>
      <c r="AS61" s="25"/>
      <c r="AT61" s="21"/>
    </row>
    <row r="62" spans="1:51" ht="13.5" customHeight="1" x14ac:dyDescent="0.15">
      <c r="A62" s="8"/>
      <c r="B62" s="260" t="s">
        <v>62</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86"/>
      <c r="AT62" s="21"/>
    </row>
    <row r="63" spans="1:51" ht="15" customHeight="1" x14ac:dyDescent="0.15">
      <c r="A63" s="8"/>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86"/>
      <c r="AT63" s="21"/>
    </row>
    <row r="64" spans="1:51" ht="15" customHeight="1" x14ac:dyDescent="0.15">
      <c r="A64" s="8"/>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86"/>
      <c r="AT64" s="21"/>
    </row>
    <row r="65" spans="1:46" ht="15" customHeight="1" x14ac:dyDescent="0.15">
      <c r="A65" s="8"/>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86"/>
      <c r="AT65" s="21"/>
    </row>
  </sheetData>
  <mergeCells count="153">
    <mergeCell ref="B18:H18"/>
    <mergeCell ref="U7:U8"/>
    <mergeCell ref="V7:W8"/>
    <mergeCell ref="AO3:AQ5"/>
    <mergeCell ref="AJ3:AK5"/>
    <mergeCell ref="AR3:AS5"/>
    <mergeCell ref="AL3:AN5"/>
    <mergeCell ref="AB3:AD5"/>
    <mergeCell ref="N3:AA5"/>
    <mergeCell ref="AE3:AI5"/>
    <mergeCell ref="D4:L4"/>
    <mergeCell ref="P13:Q13"/>
    <mergeCell ref="P40:U40"/>
    <mergeCell ref="AK36:AM36"/>
    <mergeCell ref="AA37:AD39"/>
    <mergeCell ref="AE37:AI39"/>
    <mergeCell ref="AK38:AM38"/>
    <mergeCell ref="P41:U41"/>
    <mergeCell ref="AB41:AD41"/>
    <mergeCell ref="I19:L19"/>
    <mergeCell ref="B21:H21"/>
    <mergeCell ref="B19:H20"/>
    <mergeCell ref="C22:D22"/>
    <mergeCell ref="F22:H22"/>
    <mergeCell ref="N19:U19"/>
    <mergeCell ref="N20:U20"/>
    <mergeCell ref="N21:U21"/>
    <mergeCell ref="N22:U22"/>
    <mergeCell ref="I21:L21"/>
    <mergeCell ref="I22:L22"/>
    <mergeCell ref="AS51:AS58"/>
    <mergeCell ref="AS59:AS60"/>
    <mergeCell ref="AR10:AS14"/>
    <mergeCell ref="V18:AS18"/>
    <mergeCell ref="Y19:AS20"/>
    <mergeCell ref="Y21:AS22"/>
    <mergeCell ref="AF7:AN8"/>
    <mergeCell ref="AO7:AO8"/>
    <mergeCell ref="AE7:AE8"/>
    <mergeCell ref="AP7:AR8"/>
    <mergeCell ref="AR51:AR58"/>
    <mergeCell ref="Z31:AI31"/>
    <mergeCell ref="AJ31:AN34"/>
    <mergeCell ref="Z33:AD34"/>
    <mergeCell ref="AE33:AI34"/>
    <mergeCell ref="AO33:AR34"/>
    <mergeCell ref="AO35:AQ42"/>
    <mergeCell ref="AR35:AR42"/>
    <mergeCell ref="AF36:AH36"/>
    <mergeCell ref="AO43:AQ50"/>
    <mergeCell ref="AR43:AR50"/>
    <mergeCell ref="Z35:AD35"/>
    <mergeCell ref="V21:X22"/>
    <mergeCell ref="AS31:AS34"/>
    <mergeCell ref="B62:AR65"/>
    <mergeCell ref="AE59:AH60"/>
    <mergeCell ref="AI59:AI60"/>
    <mergeCell ref="AJ59:AN60"/>
    <mergeCell ref="AO59:AQ60"/>
    <mergeCell ref="AR59:AR60"/>
    <mergeCell ref="B59:F60"/>
    <mergeCell ref="P59:U60"/>
    <mergeCell ref="V59:Y60"/>
    <mergeCell ref="Z59:AC60"/>
    <mergeCell ref="AD59:AD60"/>
    <mergeCell ref="G59:J60"/>
    <mergeCell ref="K59:O60"/>
    <mergeCell ref="B47:B49"/>
    <mergeCell ref="C49:D49"/>
    <mergeCell ref="E49:F49"/>
    <mergeCell ref="B35:B38"/>
    <mergeCell ref="C35:F40"/>
    <mergeCell ref="G35:J36"/>
    <mergeCell ref="K35:O36"/>
    <mergeCell ref="K37:O39"/>
    <mergeCell ref="K40:O42"/>
    <mergeCell ref="B43:B46"/>
    <mergeCell ref="C43:F48"/>
    <mergeCell ref="G37:J38"/>
    <mergeCell ref="B39:B41"/>
    <mergeCell ref="C41:D41"/>
    <mergeCell ref="E41:F41"/>
    <mergeCell ref="B51:B54"/>
    <mergeCell ref="C51:F56"/>
    <mergeCell ref="P51:U51"/>
    <mergeCell ref="Z51:AD51"/>
    <mergeCell ref="AO51:AQ58"/>
    <mergeCell ref="B55:B57"/>
    <mergeCell ref="C57:D57"/>
    <mergeCell ref="E57:F57"/>
    <mergeCell ref="AA53:AD55"/>
    <mergeCell ref="AE53:AI55"/>
    <mergeCell ref="G51:J52"/>
    <mergeCell ref="G53:J54"/>
    <mergeCell ref="AK54:AM54"/>
    <mergeCell ref="P57:U57"/>
    <mergeCell ref="AB57:AD57"/>
    <mergeCell ref="K51:O52"/>
    <mergeCell ref="K53:O55"/>
    <mergeCell ref="K56:O58"/>
    <mergeCell ref="P56:U56"/>
    <mergeCell ref="P52:U52"/>
    <mergeCell ref="AA52:AC52"/>
    <mergeCell ref="AF52:AH52"/>
    <mergeCell ref="AK52:AM52"/>
    <mergeCell ref="AW33:BB34"/>
    <mergeCell ref="B7:B8"/>
    <mergeCell ref="C7:C8"/>
    <mergeCell ref="D7:L8"/>
    <mergeCell ref="B11:B13"/>
    <mergeCell ref="C11:C13"/>
    <mergeCell ref="D11:L13"/>
    <mergeCell ref="AD11:AD13"/>
    <mergeCell ref="AE11:AM13"/>
    <mergeCell ref="AN11:AN13"/>
    <mergeCell ref="F30:K30"/>
    <mergeCell ref="M30:Q30"/>
    <mergeCell ref="B31:B34"/>
    <mergeCell ref="C31:F34"/>
    <mergeCell ref="P31:U34"/>
    <mergeCell ref="V31:Y34"/>
    <mergeCell ref="G31:J32"/>
    <mergeCell ref="G33:J34"/>
    <mergeCell ref="K31:O32"/>
    <mergeCell ref="K33:O34"/>
    <mergeCell ref="I18:U18"/>
    <mergeCell ref="V19:X20"/>
    <mergeCell ref="I20:L20"/>
    <mergeCell ref="P12:Q12"/>
    <mergeCell ref="AQ2:AS2"/>
    <mergeCell ref="P49:U49"/>
    <mergeCell ref="AB49:AD49"/>
    <mergeCell ref="G43:J44"/>
    <mergeCell ref="P43:U43"/>
    <mergeCell ref="Z43:AD43"/>
    <mergeCell ref="P48:U48"/>
    <mergeCell ref="K43:O44"/>
    <mergeCell ref="K45:O47"/>
    <mergeCell ref="K48:O50"/>
    <mergeCell ref="X7:AD8"/>
    <mergeCell ref="P44:U44"/>
    <mergeCell ref="AA44:AC44"/>
    <mergeCell ref="AF44:AH44"/>
    <mergeCell ref="AK44:AM44"/>
    <mergeCell ref="G45:J46"/>
    <mergeCell ref="AA45:AD47"/>
    <mergeCell ref="AE45:AI47"/>
    <mergeCell ref="AK46:AM46"/>
    <mergeCell ref="AS43:AS50"/>
    <mergeCell ref="AS35:AS42"/>
    <mergeCell ref="P35:U35"/>
    <mergeCell ref="P36:U36"/>
    <mergeCell ref="AA36:AC36"/>
  </mergeCells>
  <phoneticPr fontId="1"/>
  <dataValidations count="11">
    <dataValidation type="list" allowBlank="1" showInputMessage="1" showErrorMessage="1" errorTitle="入力確認" error="リストから選択してください。" sqref="C7:C8 C11:C13 B22 E22" xr:uid="{E9E3B757-716B-4F27-B629-3BD115C481E3}">
      <formula1>"✔,　"</formula1>
    </dataValidation>
    <dataValidation type="list" allowBlank="1" showInputMessage="1" showErrorMessage="1" sqref="B58 AA57 O7:O8 B50 AA49 B42 AA41" xr:uid="{F0BAE7BC-C273-4EEE-9C18-8706730BF8F2}">
      <formula1>"✔,　"</formula1>
    </dataValidation>
    <dataValidation allowBlank="1" showInputMessage="1" showErrorMessage="1" promptTitle="配属先部署" prompt="部署名を入力してください。" sqref="K35:O36 K43:O44 K51:O52" xr:uid="{C0A82D44-AE73-4BBB-A86C-AADCF25074A7}"/>
    <dataValidation allowBlank="1" showInputMessage="1" showErrorMessage="1" promptTitle="配属先所在地" prompt="配属先の住所を入力してください。（番地まで）" sqref="K37:O39 K45:O47 K53:O55" xr:uid="{DA2C1A62-E32F-4941-81BC-0834DCA5B5C9}"/>
    <dataValidation allowBlank="1" showInputMessage="1" showErrorMessage="1" promptTitle="居住地" prompt="お住まいの住所を市町村まで入力してください。（例：京都市／相楽郡精華町／滋賀県大津市など）" sqref="K40:O42 K48:O50 K56:O58" xr:uid="{6133C6ED-127B-4C01-96B3-37653A0FFC73}"/>
    <dataValidation allowBlank="1" showInputMessage="1" showErrorMessage="1" prompt="支援計画表”正社員となった月からの期間”①の月数を入力してください。" sqref="W52 W44" xr:uid="{81B8187F-3611-4B8F-8441-BC505CE0EF33}"/>
    <dataValidation allowBlank="1" showInputMessage="1" showErrorMessage="1" prompt="支援計画表“奨学金返済開始月からの期間”②の月数を入力してください。" sqref="W57 W49" xr:uid="{7D77635C-1CDC-442A-94BB-A91209A2B7C2}"/>
    <dataValidation allowBlank="1" showInputMessage="1" showErrorMessage="1" prompt="別紙2事業計画書（支援対象者別）”正社員となった月からの期間”①の月数を入力してください。" sqref="W36" xr:uid="{8FCDC0F1-073B-428E-9383-8EB2A0F3232D}"/>
    <dataValidation allowBlank="1" showInputMessage="1" showErrorMessage="1" prompt="別紙2事業計画書（支援対象者別）“奨学金返済開始月からの期間”②の月数を入力してください。" sqref="W41" xr:uid="{EDF36032-EB3F-41C6-960F-25A85E9938A9}"/>
    <dataValidation allowBlank="1" showInputMessage="1" showErrorMessage="1" prompt="別紙2事業計画書（支援対象者別）”申請年度返済額計”の金額を入力してください。" sqref="AA36:AC36 AA44:AC44 AA52:AC52" xr:uid="{478F37F9-5322-4821-83DD-268A2CA4867A}"/>
    <dataValidation allowBlank="1" showInputMessage="1" showErrorMessage="1" prompt="別紙2事業計画書（支援対象者別）”申請年度手当支給額計”の金額を入力してください。" sqref="AF36:AH36 AF44:AH44 AF52:AH52" xr:uid="{9D04E8BF-7585-4D38-ACCF-0E43C12A74DE}"/>
  </dataValidations>
  <printOptions horizontalCentered="1"/>
  <pageMargins left="0.23622047244094491" right="0.23622047244094491" top="0.65" bottom="0.21" header="0.17" footer="0.17"/>
  <pageSetup paperSize="9" scale="60" fitToHeight="0" orientation="landscape" r:id="rId1"/>
  <rowBreaks count="1" manualBreakCount="1">
    <brk id="29"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（別紙１）計画・実績　</vt:lpstr>
      <vt:lpstr>'（別紙１）計画・実績　'!Print_Area</vt:lpstr>
      <vt:lpstr>'（別紙１）計画・実績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2025-04-15T04:57:38Z</cp:lastPrinted>
  <dcterms:created xsi:type="dcterms:W3CDTF">2025-04-04T01:18:35Z</dcterms:created>
  <dcterms:modified xsi:type="dcterms:W3CDTF">2025-04-22T06:52:58Z</dcterms:modified>
</cp:coreProperties>
</file>